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3.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threadedComments/threadedComment4.xml" ContentType="application/vnd.ms-excel.threaded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threadedComments/threadedComment5.xml" ContentType="application/vnd.ms-excel.threaded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whakatanedistrict-my.sharepoint.com/personal/maria_page_whakatane_govt_nz/Documents/"/>
    </mc:Choice>
  </mc:AlternateContent>
  <xr:revisionPtr revIDLastSave="0" documentId="8_{B0454085-E2BA-468C-A202-9390E3B3E494}" xr6:coauthVersionLast="47" xr6:coauthVersionMax="47" xr10:uidLastSave="{00000000-0000-0000-0000-000000000000}"/>
  <bookViews>
    <workbookView xWindow="-110" yWindow="-110" windowWidth="19420" windowHeight="11500" tabRatio="760" firstSheet="9" activeTab="23" xr2:uid="{2EA19AB1-F7F5-4539-B3E7-0CB66DADF696}"/>
  </bookViews>
  <sheets>
    <sheet name="Instructions" sheetId="22" r:id="rId1"/>
    <sheet name="BOP Projections summary" sheetId="23" r:id="rId2"/>
    <sheet name="Freshwater Ecosystems" sheetId="30" r:id="rId3"/>
    <sheet name="Terrestrial Ecosystems" sheetId="31" r:id="rId4"/>
    <sheet name="Coastal &amp; Marine Ecosystems" sheetId="32" r:id="rId5"/>
    <sheet name="Biosecurity" sheetId="33" r:id="rId6"/>
    <sheet name="Health" sheetId="34" r:id="rId7"/>
    <sheet name="Fisheries" sheetId="36" r:id="rId8"/>
    <sheet name="Agriculture" sheetId="37" r:id="rId9"/>
    <sheet name="Horticulture" sheetId="38" r:id="rId10"/>
    <sheet name="Forestry" sheetId="39" r:id="rId11"/>
    <sheet name="Tourism" sheetId="11" r:id="rId12"/>
    <sheet name="Water Source &amp; Water Quality" sheetId="16" r:id="rId13"/>
    <sheet name="Flood Management" sheetId="17" r:id="rId14"/>
    <sheet name="3 Waters" sheetId="5" r:id="rId15"/>
    <sheet name="Telecoms" sheetId="41" r:id="rId16"/>
    <sheet name="Energy" sheetId="20" r:id="rId17"/>
    <sheet name="Roads &amp; Rail" sheetId="6" r:id="rId18"/>
    <sheet name="Airports &amp; Port" sheetId="18" r:id="rId19"/>
    <sheet name="Waste management" sheetId="4" r:id="rId20"/>
    <sheet name="Property &amp; Open Spaces" sheetId="28" r:id="rId21"/>
    <sheet name="Lists" sheetId="3" r:id="rId22"/>
    <sheet name="Validation" sheetId="2" r:id="rId23"/>
    <sheet name="WDC Risk Framework" sheetId="29" r:id="rId24"/>
  </sheets>
  <definedNames>
    <definedName name="_xlnm._FilterDatabase" localSheetId="14" hidden="1">'3 Waters'!$A$4:$Z$5</definedName>
    <definedName name="_xlnm._FilterDatabase" localSheetId="8" hidden="1">Agriculture!$A$4:$Y$10</definedName>
    <definedName name="_xlnm._FilterDatabase" localSheetId="18" hidden="1">'Airports &amp; Port'!$A$4:$X$10</definedName>
    <definedName name="_xlnm._FilterDatabase" localSheetId="5" hidden="1">Biosecurity!$A$4:$Y$10</definedName>
    <definedName name="_xlnm._FilterDatabase" localSheetId="4" hidden="1">'Coastal &amp; Marine Ecosystems'!$A$4:$Z$10</definedName>
    <definedName name="_xlnm._FilterDatabase" localSheetId="16" hidden="1">Energy!$A$1:$V$17</definedName>
    <definedName name="_xlnm._FilterDatabase" localSheetId="7" hidden="1">Fisheries!$A$4:$Y$10</definedName>
    <definedName name="_xlnm._FilterDatabase" localSheetId="13" hidden="1">'Flood Management'!$A$4:$W$10</definedName>
    <definedName name="_xlnm._FilterDatabase" localSheetId="10" hidden="1">Forestry!$A$4:$Y$10</definedName>
    <definedName name="_xlnm._FilterDatabase" localSheetId="2" hidden="1">'Freshwater Ecosystems'!$A$4:$Y$10</definedName>
    <definedName name="_xlnm._FilterDatabase" localSheetId="6" hidden="1">Health!$A$4:$Y$10</definedName>
    <definedName name="_xlnm._FilterDatabase" localSheetId="9" hidden="1">Horticulture!$A$4:$Y$10</definedName>
    <definedName name="_xlnm._FilterDatabase" localSheetId="20" hidden="1">'Property &amp; Open Spaces'!#REF!</definedName>
    <definedName name="_xlnm._FilterDatabase" localSheetId="17" hidden="1">'Roads &amp; Rail'!$A$4:$V$16</definedName>
    <definedName name="_xlnm._FilterDatabase" localSheetId="15" hidden="1">Telecoms!$A$1:$V$21</definedName>
    <definedName name="_xlnm._FilterDatabase" localSheetId="3" hidden="1">'Terrestrial Ecosystems'!$A$4:$Z$10</definedName>
    <definedName name="_xlnm._FilterDatabase" localSheetId="11" hidden="1">Tourism!$A$4:$Z$9</definedName>
    <definedName name="_xlnm._FilterDatabase" localSheetId="19" hidden="1">'Waste management'!$A$4:$W$5</definedName>
    <definedName name="_xlnm._FilterDatabase" localSheetId="12" hidden="1">'Water Source &amp; Water Quality'!$A$4:$V$9</definedName>
    <definedName name="_xlnm.Print_Area" localSheetId="14">'3 Waters'!$A$1:$W$20</definedName>
    <definedName name="_xlnm.Print_Area" localSheetId="8">Agriculture!$A$1:$V$14</definedName>
    <definedName name="_xlnm.Print_Area" localSheetId="18">'Airports &amp; Port'!$A$1:$W$15</definedName>
    <definedName name="_xlnm.Print_Area" localSheetId="5">Biosecurity!$A$1:$W$10</definedName>
    <definedName name="_xlnm.Print_Area" localSheetId="4">'Coastal &amp; Marine Ecosystems'!$A$1:$W$11</definedName>
    <definedName name="_xlnm.Print_Area" localSheetId="16">Energy!$A$1:$V$12</definedName>
    <definedName name="_xlnm.Print_Area" localSheetId="7">Fisheries!$A$1:$V$12</definedName>
    <definedName name="_xlnm.Print_Area" localSheetId="13">'Flood Management'!$A$1:$W$13</definedName>
    <definedName name="_xlnm.Print_Area" localSheetId="10">Forestry!$A$1:$Y$12</definedName>
    <definedName name="_xlnm.Print_Area" localSheetId="2">'Freshwater Ecosystems'!$A$1:$V$14</definedName>
    <definedName name="_xlnm.Print_Area" localSheetId="6">Health!$A$1:$V$11</definedName>
    <definedName name="_xlnm.Print_Area" localSheetId="9">Horticulture!$A$1:$W$20</definedName>
    <definedName name="_xlnm.Print_Area" localSheetId="20">'Property &amp; Open Spaces'!$A$1:$W$31</definedName>
    <definedName name="_xlnm.Print_Area" localSheetId="17">'Roads &amp; Rail'!$A$1:$V$18</definedName>
    <definedName name="_xlnm.Print_Area" localSheetId="15">Telecoms!$A$1:$V$14</definedName>
    <definedName name="_xlnm.Print_Area" localSheetId="3">'Terrestrial Ecosystems'!$A$1:$W$14</definedName>
    <definedName name="_xlnm.Print_Area" localSheetId="11">Tourism!$A$1:$W$9</definedName>
    <definedName name="_xlnm.Print_Area" localSheetId="19">'Waste management'!$A$1:$W$19</definedName>
    <definedName name="_xlnm.Print_Titles" localSheetId="14">'3 Waters'!$4:$5</definedName>
    <definedName name="_xlnm.Print_Titles" localSheetId="18">'Airports &amp; Port'!$4:$5</definedName>
    <definedName name="_xlnm.Print_Titles" localSheetId="13">'Flood Management'!$4:$5</definedName>
    <definedName name="_xlnm.Print_Titles" localSheetId="2">'Freshwater Ecosystems'!$4:$5</definedName>
    <definedName name="_xlnm.Print_Titles" localSheetId="9">Horticulture!$4:$5</definedName>
    <definedName name="_xlnm.Print_Titles" localSheetId="20">'Property &amp; Open Spaces'!$4:$5</definedName>
    <definedName name="_xlnm.Print_Titles" localSheetId="17">'Roads &amp; Rail'!$4:$5</definedName>
    <definedName name="_xlnm.Print_Titles" localSheetId="3">'Terrestrial Ecosystems'!$4:$5</definedName>
    <definedName name="_xlnm.Print_Titles" localSheetId="19">'Waste management'!$4:$5</definedName>
    <definedName name="table.risk.IPCC" localSheetId="14">'3 Waters'!$A$7:$W$19</definedName>
    <definedName name="table.risk.IPCC" localSheetId="8">Agriculture!#REF!</definedName>
    <definedName name="table.risk.IPCC" localSheetId="18">'Airports &amp; Port'!#REF!</definedName>
    <definedName name="table.risk.IPCC" localSheetId="5">Biosecurity!#REF!</definedName>
    <definedName name="table.risk.IPCC" localSheetId="4">'Coastal &amp; Marine Ecosystems'!#REF!</definedName>
    <definedName name="table.risk.IPCC" localSheetId="16">Energy!#REF!</definedName>
    <definedName name="table.risk.IPCC" localSheetId="7">Fisheries!#REF!</definedName>
    <definedName name="table.risk.IPCC" localSheetId="13">'Flood Management'!#REF!</definedName>
    <definedName name="table.risk.IPCC" localSheetId="10">Forestry!#REF!</definedName>
    <definedName name="table.risk.IPCC" localSheetId="2">'Freshwater Ecosystems'!#REF!</definedName>
    <definedName name="table.risk.IPCC" localSheetId="6">Health!#REF!</definedName>
    <definedName name="table.risk.IPCC" localSheetId="9">Horticulture!#REF!</definedName>
    <definedName name="table.risk.IPCC" localSheetId="20">'Property &amp; Open Spaces'!#REF!</definedName>
    <definedName name="table.risk.IPCC" localSheetId="17">'Roads &amp; Rail'!#REF!</definedName>
    <definedName name="table.risk.IPCC" localSheetId="15">Telecoms!#REF!</definedName>
    <definedName name="table.risk.IPCC" localSheetId="3">'Terrestrial Ecosystems'!#REF!</definedName>
    <definedName name="table.risk.IPCC" localSheetId="11">Tourism!#REF!</definedName>
    <definedName name="table.risk.IPCC" localSheetId="19">'Waste management'!#REF!</definedName>
    <definedName name="table.risk.IPCC" localSheetId="12">'Water Source &amp; Water Quality'!#REF!</definedName>
    <definedName name="table.risk.IPCC">#REF!</definedName>
    <definedName name="table.risk.ISO31000" localSheetId="8">#REF!</definedName>
    <definedName name="table.risk.ISO31000" localSheetId="18">#REF!</definedName>
    <definedName name="table.risk.ISO31000" localSheetId="5">#REF!</definedName>
    <definedName name="table.risk.ISO31000" localSheetId="4">#REF!</definedName>
    <definedName name="table.risk.ISO31000" localSheetId="7">#REF!</definedName>
    <definedName name="table.risk.ISO31000" localSheetId="13">#REF!</definedName>
    <definedName name="table.risk.ISO31000" localSheetId="10">#REF!</definedName>
    <definedName name="table.risk.ISO31000" localSheetId="2">#REF!</definedName>
    <definedName name="table.risk.ISO31000" localSheetId="6">#REF!</definedName>
    <definedName name="table.risk.ISO31000" localSheetId="9">#REF!</definedName>
    <definedName name="table.risk.ISO31000" localSheetId="3">#REF!</definedName>
    <definedName name="table.risk.ISO31000" localSheetId="11">#REF!</definedName>
    <definedName name="table.risk.ISO31000" localSheetId="12">#REF!</definedName>
    <definedName name="table.risk.ISO31000">#REF!</definedName>
    <definedName name="v.Exposure">Validation!$B$4:$B$7</definedName>
    <definedName name="v.IPCC.adaptcap">Validation!$B$19:$C$22</definedName>
    <definedName name="v.IPCC.risk" localSheetId="8">#REF!</definedName>
    <definedName name="v.IPCC.risk" localSheetId="18">#REF!</definedName>
    <definedName name="v.IPCC.risk" localSheetId="5">#REF!</definedName>
    <definedName name="v.IPCC.risk" localSheetId="4">#REF!</definedName>
    <definedName name="v.IPCC.risk" localSheetId="7">#REF!</definedName>
    <definedName name="v.IPCC.risk" localSheetId="13">#REF!</definedName>
    <definedName name="v.IPCC.risk" localSheetId="10">#REF!</definedName>
    <definedName name="v.IPCC.risk" localSheetId="2">#REF!</definedName>
    <definedName name="v.IPCC.risk" localSheetId="6">#REF!</definedName>
    <definedName name="v.IPCC.risk" localSheetId="9">#REF!</definedName>
    <definedName name="v.IPCC.risk" localSheetId="3">#REF!</definedName>
    <definedName name="v.IPCC.risk" localSheetId="11">#REF!</definedName>
    <definedName name="v.IPCC.risk" localSheetId="12">#REF!</definedName>
    <definedName name="v.IPCC.risk">Validation!$I$11:$J$27</definedName>
    <definedName name="v.IPCC.Sensitivity">Validation!$B$25:$C$28</definedName>
    <definedName name="v.IPCC.Vul">Validation!$F$11:$G$23</definedName>
    <definedName name="v.IPCC.Vul.Code">Validation!$B$25:$C$28</definedName>
    <definedName name="v.ISO31000.Consequence">Validation!$M$30:$N$34</definedName>
    <definedName name="v.ISO31000.Likelihood" localSheetId="8">#REF!</definedName>
    <definedName name="v.ISO31000.Likelihood" localSheetId="18">#REF!</definedName>
    <definedName name="v.ISO31000.Likelihood" localSheetId="5">#REF!</definedName>
    <definedName name="v.ISO31000.Likelihood" localSheetId="4">#REF!</definedName>
    <definedName name="v.ISO31000.Likelihood" localSheetId="7">#REF!</definedName>
    <definedName name="v.ISO31000.Likelihood" localSheetId="13">#REF!</definedName>
    <definedName name="v.ISO31000.Likelihood" localSheetId="10">#REF!</definedName>
    <definedName name="v.ISO31000.Likelihood" localSheetId="2">#REF!</definedName>
    <definedName name="v.ISO31000.Likelihood" localSheetId="6">#REF!</definedName>
    <definedName name="v.ISO31000.Likelihood" localSheetId="9">#REF!</definedName>
    <definedName name="v.ISO31000.Likelihood" localSheetId="3">#REF!</definedName>
    <definedName name="v.ISO31000.Likelihood" localSheetId="11">#REF!</definedName>
    <definedName name="v.ISO31000.Likelihood" localSheetId="12">#REF!</definedName>
    <definedName name="v.ISO31000.Likelihood">Validation!#REF!</definedName>
    <definedName name="v.ISO31000.Risk" localSheetId="8">#REF!</definedName>
    <definedName name="v.ISO31000.Risk" localSheetId="18">#REF!</definedName>
    <definedName name="v.ISO31000.Risk" localSheetId="5">#REF!</definedName>
    <definedName name="v.ISO31000.Risk" localSheetId="4">#REF!</definedName>
    <definedName name="v.ISO31000.Risk" localSheetId="7">#REF!</definedName>
    <definedName name="v.ISO31000.Risk" localSheetId="13">#REF!</definedName>
    <definedName name="v.ISO31000.Risk" localSheetId="10">#REF!</definedName>
    <definedName name="v.ISO31000.Risk" localSheetId="2">#REF!</definedName>
    <definedName name="v.ISO31000.Risk" localSheetId="6">#REF!</definedName>
    <definedName name="v.ISO31000.Risk" localSheetId="9">#REF!</definedName>
    <definedName name="v.ISO31000.Risk" localSheetId="3">#REF!</definedName>
    <definedName name="v.ISO31000.Risk" localSheetId="11">#REF!</definedName>
    <definedName name="v.ISO31000.Risk" localSheetId="12">#REF!</definedName>
    <definedName name="v.ISO31000.Risk">Validation!#REF!</definedName>
    <definedName name="v.risk.code">Validation!$B$38:$C$41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6" l="1"/>
  <c r="T6" i="11"/>
  <c r="T7" i="11"/>
  <c r="E11" i="34" l="1"/>
  <c r="T26" i="28"/>
  <c r="F31" i="28"/>
  <c r="E13" i="18"/>
  <c r="E15" i="18"/>
  <c r="E7" i="18"/>
  <c r="E18" i="6"/>
  <c r="E15" i="6"/>
  <c r="E11" i="16"/>
  <c r="F6" i="11"/>
  <c r="E16" i="38"/>
  <c r="E13" i="37"/>
  <c r="E9" i="36"/>
  <c r="E8" i="36"/>
  <c r="E10" i="34"/>
  <c r="E7" i="34"/>
  <c r="E8" i="34"/>
  <c r="E6" i="34"/>
  <c r="F10" i="32"/>
  <c r="E13" i="30"/>
  <c r="R31" i="28"/>
  <c r="W31" i="28" s="1"/>
  <c r="Q11" i="36"/>
  <c r="V11" i="36" s="1"/>
  <c r="S31" i="28" l="1"/>
  <c r="T31" i="28"/>
  <c r="U31" i="28"/>
  <c r="V31" i="28"/>
  <c r="T11" i="36"/>
  <c r="R11" i="36"/>
  <c r="S11" i="36"/>
  <c r="U11" i="36"/>
  <c r="F30" i="28" l="1"/>
  <c r="F29" i="28"/>
  <c r="E14" i="18"/>
  <c r="E12" i="18"/>
  <c r="E11" i="18"/>
  <c r="E10" i="18"/>
  <c r="E9" i="18"/>
  <c r="E8" i="18"/>
  <c r="E6" i="18"/>
  <c r="E12" i="39" l="1"/>
  <c r="E11" i="39"/>
  <c r="E10" i="39"/>
  <c r="E9" i="39"/>
  <c r="E8" i="39"/>
  <c r="E7" i="39"/>
  <c r="E6" i="39"/>
  <c r="E14" i="37" l="1"/>
  <c r="E12" i="37"/>
  <c r="E11" i="37"/>
  <c r="E10" i="37"/>
  <c r="E9" i="37"/>
  <c r="E7" i="37"/>
  <c r="E9" i="34" l="1"/>
  <c r="E19" i="38" l="1"/>
  <c r="E18" i="38"/>
  <c r="E17" i="38"/>
  <c r="E13" i="38"/>
  <c r="E12" i="38"/>
  <c r="E10" i="38"/>
  <c r="E9" i="38"/>
  <c r="E10" i="36" l="1"/>
  <c r="E7" i="36"/>
  <c r="E6" i="36"/>
  <c r="E12" i="20" l="1"/>
  <c r="E11" i="20"/>
  <c r="E9" i="20"/>
  <c r="E6" i="20"/>
  <c r="Q21" i="41" l="1"/>
  <c r="V21" i="41" s="1"/>
  <c r="Q20" i="41"/>
  <c r="T20" i="41" s="1"/>
  <c r="Q19" i="41"/>
  <c r="R19" i="41" s="1"/>
  <c r="R18" i="41"/>
  <c r="Q18" i="41"/>
  <c r="U18" i="41" s="1"/>
  <c r="Q17" i="41"/>
  <c r="V17" i="41" s="1"/>
  <c r="Q16" i="41"/>
  <c r="T16" i="41" s="1"/>
  <c r="T15" i="41"/>
  <c r="Q15" i="41"/>
  <c r="R15" i="41" s="1"/>
  <c r="Q14" i="41"/>
  <c r="U14" i="41" s="1"/>
  <c r="Q13" i="41"/>
  <c r="V13" i="41" s="1"/>
  <c r="Q12" i="41"/>
  <c r="T12" i="41" s="1"/>
  <c r="Q11" i="41"/>
  <c r="R11" i="41" s="1"/>
  <c r="Q10" i="41"/>
  <c r="V10" i="41" s="1"/>
  <c r="Q9" i="41"/>
  <c r="V9" i="41" s="1"/>
  <c r="V8" i="41"/>
  <c r="Q8" i="41"/>
  <c r="T8" i="41" s="1"/>
  <c r="Q7" i="41"/>
  <c r="R7" i="41" s="1"/>
  <c r="Q6" i="41"/>
  <c r="V6" i="41" s="1"/>
  <c r="S9" i="41" l="1"/>
  <c r="T13" i="41"/>
  <c r="V14" i="41"/>
  <c r="V18" i="41"/>
  <c r="S7" i="41"/>
  <c r="S11" i="41"/>
  <c r="S15" i="41"/>
  <c r="T19" i="41"/>
  <c r="T17" i="41"/>
  <c r="T9" i="41"/>
  <c r="R14" i="41"/>
  <c r="T7" i="41"/>
  <c r="U7" i="41"/>
  <c r="R20" i="41"/>
  <c r="R12" i="41"/>
  <c r="R16" i="41"/>
  <c r="V20" i="41"/>
  <c r="T11" i="41"/>
  <c r="R8" i="41"/>
  <c r="U12" i="41"/>
  <c r="U16" i="41"/>
  <c r="U8" i="41"/>
  <c r="V12" i="41"/>
  <c r="V16" i="41"/>
  <c r="T21" i="41"/>
  <c r="S19" i="41"/>
  <c r="U20" i="41"/>
  <c r="S6" i="41"/>
  <c r="S10" i="41"/>
  <c r="U11" i="41"/>
  <c r="S18" i="41"/>
  <c r="U19" i="41"/>
  <c r="R10" i="41"/>
  <c r="S14" i="41"/>
  <c r="U15" i="41"/>
  <c r="T6" i="41"/>
  <c r="V7" i="41"/>
  <c r="R9" i="41"/>
  <c r="T10" i="41"/>
  <c r="V11" i="41"/>
  <c r="R13" i="41"/>
  <c r="T14" i="41"/>
  <c r="V15" i="41"/>
  <c r="R17" i="41"/>
  <c r="T18" i="41"/>
  <c r="V19" i="41"/>
  <c r="R21" i="41"/>
  <c r="R6" i="41"/>
  <c r="U6" i="41"/>
  <c r="U10" i="41"/>
  <c r="S13" i="41"/>
  <c r="S17" i="41"/>
  <c r="S21" i="41"/>
  <c r="S20" i="41"/>
  <c r="U21" i="41"/>
  <c r="S8" i="41"/>
  <c r="U9" i="41"/>
  <c r="S12" i="41"/>
  <c r="U13" i="41"/>
  <c r="S16" i="41"/>
  <c r="U17" i="41"/>
  <c r="F10" i="17" l="1"/>
  <c r="F9" i="17"/>
  <c r="E10" i="30"/>
  <c r="E9" i="30"/>
  <c r="E6" i="30"/>
  <c r="F12" i="31"/>
  <c r="F11" i="31"/>
  <c r="F8" i="31"/>
  <c r="F7" i="31"/>
  <c r="F6" i="31"/>
  <c r="F11" i="32"/>
  <c r="E12" i="16"/>
  <c r="E10" i="16"/>
  <c r="E9" i="16"/>
  <c r="E6" i="16"/>
  <c r="Q6" i="16" l="1"/>
  <c r="R6" i="16" s="1"/>
  <c r="Q21" i="39"/>
  <c r="V21" i="39" s="1"/>
  <c r="V20" i="39"/>
  <c r="T20" i="39"/>
  <c r="Q20" i="39"/>
  <c r="S20" i="39" s="1"/>
  <c r="V19" i="39"/>
  <c r="U19" i="39"/>
  <c r="T19" i="39"/>
  <c r="R19" i="39"/>
  <c r="Q19" i="39"/>
  <c r="S19" i="39" s="1"/>
  <c r="T18" i="39"/>
  <c r="S18" i="39"/>
  <c r="Q18" i="39"/>
  <c r="V18" i="39" s="1"/>
  <c r="U17" i="39"/>
  <c r="T17" i="39"/>
  <c r="S17" i="39"/>
  <c r="R17" i="39"/>
  <c r="Q17" i="39"/>
  <c r="V17" i="39" s="1"/>
  <c r="Q16" i="39"/>
  <c r="V16" i="39" s="1"/>
  <c r="Q15" i="39"/>
  <c r="V15" i="39" s="1"/>
  <c r="Q14" i="39"/>
  <c r="U14" i="39" s="1"/>
  <c r="V13" i="39"/>
  <c r="T13" i="39"/>
  <c r="Q13" i="39"/>
  <c r="S13" i="39" s="1"/>
  <c r="Q12" i="39"/>
  <c r="U12" i="39" s="1"/>
  <c r="Q11" i="39"/>
  <c r="S11" i="39" s="1"/>
  <c r="Q10" i="39"/>
  <c r="V10" i="39" s="1"/>
  <c r="Q9" i="39"/>
  <c r="V9" i="39" s="1"/>
  <c r="Q8" i="39"/>
  <c r="V8" i="39" s="1"/>
  <c r="Q7" i="39"/>
  <c r="T7" i="39" s="1"/>
  <c r="Q6" i="39"/>
  <c r="R6" i="39" s="1"/>
  <c r="Q21" i="38"/>
  <c r="V21" i="38" s="1"/>
  <c r="Q20" i="38"/>
  <c r="T20" i="38" s="1"/>
  <c r="T19" i="38"/>
  <c r="S19" i="38"/>
  <c r="Q19" i="38"/>
  <c r="R19" i="38" s="1"/>
  <c r="Q18" i="38"/>
  <c r="V18" i="38" s="1"/>
  <c r="Q17" i="38"/>
  <c r="V17" i="38" s="1"/>
  <c r="U16" i="38"/>
  <c r="Q16" i="38"/>
  <c r="T16" i="38" s="1"/>
  <c r="U15" i="38"/>
  <c r="T15" i="38"/>
  <c r="Q15" i="38"/>
  <c r="R15" i="38" s="1"/>
  <c r="Q14" i="38"/>
  <c r="R14" i="38" s="1"/>
  <c r="Q13" i="38"/>
  <c r="V13" i="38" s="1"/>
  <c r="Q12" i="38"/>
  <c r="V12" i="38" s="1"/>
  <c r="T11" i="38"/>
  <c r="R11" i="38"/>
  <c r="Q11" i="38"/>
  <c r="U11" i="38" s="1"/>
  <c r="V10" i="38"/>
  <c r="U10" i="38"/>
  <c r="Q10" i="38"/>
  <c r="T10" i="38" s="1"/>
  <c r="V9" i="38"/>
  <c r="T9" i="38"/>
  <c r="R9" i="38"/>
  <c r="Q9" i="38"/>
  <c r="S9" i="38" s="1"/>
  <c r="Q8" i="38"/>
  <c r="R8" i="38" s="1"/>
  <c r="Q7" i="38"/>
  <c r="R7" i="38" s="1"/>
  <c r="Q6" i="38"/>
  <c r="V6" i="38" s="1"/>
  <c r="R21" i="37"/>
  <c r="Q21" i="37"/>
  <c r="V21" i="37" s="1"/>
  <c r="V20" i="37"/>
  <c r="U20" i="37"/>
  <c r="R20" i="37"/>
  <c r="Q20" i="37"/>
  <c r="T20" i="37" s="1"/>
  <c r="V19" i="37"/>
  <c r="U19" i="37"/>
  <c r="T19" i="37"/>
  <c r="S19" i="37"/>
  <c r="Q19" i="37"/>
  <c r="R19" i="37" s="1"/>
  <c r="Q18" i="37"/>
  <c r="V18" i="37" s="1"/>
  <c r="T17" i="37"/>
  <c r="R17" i="37"/>
  <c r="Q17" i="37"/>
  <c r="V17" i="37" s="1"/>
  <c r="V16" i="37"/>
  <c r="U16" i="37"/>
  <c r="R16" i="37"/>
  <c r="Q16" i="37"/>
  <c r="T16" i="37" s="1"/>
  <c r="V15" i="37"/>
  <c r="U15" i="37"/>
  <c r="T15" i="37"/>
  <c r="S15" i="37"/>
  <c r="Q15" i="37"/>
  <c r="R15" i="37" s="1"/>
  <c r="Q14" i="37"/>
  <c r="V14" i="37" s="1"/>
  <c r="T13" i="37"/>
  <c r="R13" i="37"/>
  <c r="Q13" i="37"/>
  <c r="V13" i="37" s="1"/>
  <c r="V12" i="37"/>
  <c r="Q12" i="37"/>
  <c r="T12" i="37" s="1"/>
  <c r="T11" i="37"/>
  <c r="Q11" i="37"/>
  <c r="R11" i="37" s="1"/>
  <c r="Q10" i="37"/>
  <c r="V10" i="37" s="1"/>
  <c r="Q9" i="37"/>
  <c r="V9" i="37" s="1"/>
  <c r="Q8" i="37"/>
  <c r="T8" i="37" s="1"/>
  <c r="Q7" i="37"/>
  <c r="S7" i="37" s="1"/>
  <c r="Q6" i="37"/>
  <c r="R6" i="37" s="1"/>
  <c r="V21" i="36"/>
  <c r="R21" i="36"/>
  <c r="Q21" i="36"/>
  <c r="U21" i="36" s="1"/>
  <c r="U20" i="36"/>
  <c r="T20" i="36"/>
  <c r="Q20" i="36"/>
  <c r="S20" i="36" s="1"/>
  <c r="V19" i="36"/>
  <c r="U19" i="36"/>
  <c r="S19" i="36"/>
  <c r="R19" i="36"/>
  <c r="Q19" i="36"/>
  <c r="T19" i="36" s="1"/>
  <c r="Q18" i="36"/>
  <c r="V18" i="36" s="1"/>
  <c r="V17" i="36"/>
  <c r="R17" i="36"/>
  <c r="Q17" i="36"/>
  <c r="U17" i="36" s="1"/>
  <c r="U16" i="36"/>
  <c r="T16" i="36"/>
  <c r="Q16" i="36"/>
  <c r="S16" i="36" s="1"/>
  <c r="V15" i="36"/>
  <c r="U15" i="36"/>
  <c r="S15" i="36"/>
  <c r="R15" i="36"/>
  <c r="Q15" i="36"/>
  <c r="T15" i="36" s="1"/>
  <c r="Q14" i="36"/>
  <c r="V14" i="36" s="1"/>
  <c r="V13" i="36"/>
  <c r="R13" i="36"/>
  <c r="Q13" i="36"/>
  <c r="U13" i="36" s="1"/>
  <c r="Q12" i="36"/>
  <c r="S12" i="36" s="1"/>
  <c r="Q10" i="36"/>
  <c r="T10" i="36" s="1"/>
  <c r="Q9" i="36"/>
  <c r="U9" i="36" s="1"/>
  <c r="Q8" i="36"/>
  <c r="U8" i="36" s="1"/>
  <c r="Q7" i="36"/>
  <c r="T7" i="36" s="1"/>
  <c r="V6" i="36"/>
  <c r="U6" i="36"/>
  <c r="Q6" i="36"/>
  <c r="S6" i="36" s="1"/>
  <c r="R20" i="34"/>
  <c r="Q20" i="34"/>
  <c r="V20" i="34" s="1"/>
  <c r="Q19" i="34"/>
  <c r="T19" i="34" s="1"/>
  <c r="Q18" i="34"/>
  <c r="R18" i="34" s="1"/>
  <c r="Q17" i="34"/>
  <c r="V17" i="34" s="1"/>
  <c r="Q16" i="34"/>
  <c r="V16" i="34" s="1"/>
  <c r="Q15" i="34"/>
  <c r="T15" i="34" s="1"/>
  <c r="Q14" i="34"/>
  <c r="R14" i="34" s="1"/>
  <c r="T13" i="34"/>
  <c r="Q13" i="34"/>
  <c r="V13" i="34" s="1"/>
  <c r="Q12" i="34"/>
  <c r="V12" i="34" s="1"/>
  <c r="Q11" i="34"/>
  <c r="T11" i="34" s="1"/>
  <c r="Q10" i="34"/>
  <c r="U10" i="34" s="1"/>
  <c r="Q9" i="34"/>
  <c r="V9" i="34" s="1"/>
  <c r="Q8" i="34"/>
  <c r="T8" i="34" s="1"/>
  <c r="Q7" i="34"/>
  <c r="R7" i="34" s="1"/>
  <c r="Q6" i="34"/>
  <c r="U6" i="34" s="1"/>
  <c r="Q21" i="33"/>
  <c r="V21" i="33" s="1"/>
  <c r="Q20" i="33"/>
  <c r="T20" i="33" s="1"/>
  <c r="Q19" i="33"/>
  <c r="R19" i="33" s="1"/>
  <c r="R18" i="33"/>
  <c r="Q18" i="33"/>
  <c r="V18" i="33" s="1"/>
  <c r="Q17" i="33"/>
  <c r="V17" i="33" s="1"/>
  <c r="Q16" i="33"/>
  <c r="T16" i="33" s="1"/>
  <c r="Q15" i="33"/>
  <c r="R15" i="33" s="1"/>
  <c r="R14" i="33"/>
  <c r="Q14" i="33"/>
  <c r="V14" i="33" s="1"/>
  <c r="Q13" i="33"/>
  <c r="V13" i="33" s="1"/>
  <c r="V12" i="33"/>
  <c r="Q12" i="33"/>
  <c r="T12" i="33" s="1"/>
  <c r="V11" i="33"/>
  <c r="T11" i="33"/>
  <c r="R11" i="33"/>
  <c r="Q11" i="33"/>
  <c r="S11" i="33" s="1"/>
  <c r="Q10" i="33"/>
  <c r="R10" i="33" s="1"/>
  <c r="Q9" i="33"/>
  <c r="U9" i="33" s="1"/>
  <c r="Q8" i="33"/>
  <c r="V8" i="33" s="1"/>
  <c r="Q7" i="33"/>
  <c r="U7" i="33" s="1"/>
  <c r="Q6" i="33"/>
  <c r="S6" i="33" s="1"/>
  <c r="S21" i="32"/>
  <c r="R21" i="32"/>
  <c r="W21" i="32" s="1"/>
  <c r="W20" i="32"/>
  <c r="V20" i="32"/>
  <c r="R20" i="32"/>
  <c r="U20" i="32" s="1"/>
  <c r="W19" i="32"/>
  <c r="V19" i="32"/>
  <c r="U19" i="32"/>
  <c r="T19" i="32"/>
  <c r="R19" i="32"/>
  <c r="S19" i="32" s="1"/>
  <c r="R18" i="32"/>
  <c r="W18" i="32" s="1"/>
  <c r="S17" i="32"/>
  <c r="R17" i="32"/>
  <c r="W17" i="32" s="1"/>
  <c r="W16" i="32"/>
  <c r="V16" i="32"/>
  <c r="R16" i="32"/>
  <c r="U16" i="32" s="1"/>
  <c r="W15" i="32"/>
  <c r="V15" i="32"/>
  <c r="U15" i="32"/>
  <c r="T15" i="32"/>
  <c r="R15" i="32"/>
  <c r="S15" i="32" s="1"/>
  <c r="R14" i="32"/>
  <c r="W14" i="32" s="1"/>
  <c r="S13" i="32"/>
  <c r="R13" i="32"/>
  <c r="W13" i="32" s="1"/>
  <c r="W12" i="32"/>
  <c r="V12" i="32"/>
  <c r="R12" i="32"/>
  <c r="U12" i="32" s="1"/>
  <c r="T11" i="32"/>
  <c r="R11" i="32"/>
  <c r="S11" i="32" s="1"/>
  <c r="R10" i="32"/>
  <c r="W10" i="32" s="1"/>
  <c r="R9" i="32"/>
  <c r="W9" i="32" s="1"/>
  <c r="R8" i="32"/>
  <c r="W8" i="32" s="1"/>
  <c r="R7" i="32"/>
  <c r="U7" i="32" s="1"/>
  <c r="R6" i="32"/>
  <c r="W6" i="32" s="1"/>
  <c r="R21" i="31"/>
  <c r="W21" i="31" s="1"/>
  <c r="R20" i="31"/>
  <c r="U20" i="31" s="1"/>
  <c r="W19" i="31"/>
  <c r="U19" i="31"/>
  <c r="T19" i="31"/>
  <c r="R19" i="31"/>
  <c r="S19" i="31" s="1"/>
  <c r="R18" i="31"/>
  <c r="U18" i="31" s="1"/>
  <c r="R17" i="31"/>
  <c r="W17" i="31" s="1"/>
  <c r="R16" i="31"/>
  <c r="U16" i="31" s="1"/>
  <c r="W15" i="31"/>
  <c r="R15" i="31"/>
  <c r="S15" i="31" s="1"/>
  <c r="R14" i="31"/>
  <c r="W14" i="31" s="1"/>
  <c r="R13" i="31"/>
  <c r="W13" i="31" s="1"/>
  <c r="R12" i="31"/>
  <c r="U12" i="31" s="1"/>
  <c r="R11" i="31"/>
  <c r="T11" i="31" s="1"/>
  <c r="R10" i="31"/>
  <c r="V10" i="31" s="1"/>
  <c r="R9" i="31"/>
  <c r="V9" i="31" s="1"/>
  <c r="R8" i="31"/>
  <c r="W8" i="31" s="1"/>
  <c r="R7" i="31"/>
  <c r="V7" i="31" s="1"/>
  <c r="V6" i="31"/>
  <c r="U6" i="31"/>
  <c r="R6" i="31"/>
  <c r="T6" i="31" s="1"/>
  <c r="Q6" i="30"/>
  <c r="S6" i="30" s="1"/>
  <c r="Q10" i="30"/>
  <c r="S10" i="30" s="1"/>
  <c r="Q11" i="30"/>
  <c r="U11" i="30" s="1"/>
  <c r="R11" i="30"/>
  <c r="S11" i="30"/>
  <c r="T11" i="30"/>
  <c r="Q12" i="30"/>
  <c r="S12" i="30" s="1"/>
  <c r="R12" i="30"/>
  <c r="T12" i="30"/>
  <c r="V12" i="30"/>
  <c r="Q13" i="30"/>
  <c r="R13" i="30" s="1"/>
  <c r="S13" i="30"/>
  <c r="T13" i="30"/>
  <c r="Q14" i="30"/>
  <c r="S14" i="30" s="1"/>
  <c r="Q15" i="30"/>
  <c r="U15" i="30" s="1"/>
  <c r="R15" i="30"/>
  <c r="S15" i="30"/>
  <c r="T15" i="30"/>
  <c r="Q16" i="30"/>
  <c r="S16" i="30" s="1"/>
  <c r="R16" i="30"/>
  <c r="T16" i="30"/>
  <c r="U16" i="30"/>
  <c r="V16" i="30"/>
  <c r="Q21" i="30"/>
  <c r="U21" i="30" s="1"/>
  <c r="Q20" i="30"/>
  <c r="S20" i="30" s="1"/>
  <c r="Q19" i="30"/>
  <c r="V19" i="30" s="1"/>
  <c r="Q18" i="30"/>
  <c r="R18" i="30" s="1"/>
  <c r="V17" i="30"/>
  <c r="Q17" i="30"/>
  <c r="U17" i="30" s="1"/>
  <c r="Q9" i="30"/>
  <c r="V9" i="30" s="1"/>
  <c r="Q8" i="30"/>
  <c r="U8" i="30" s="1"/>
  <c r="Q7" i="30"/>
  <c r="T7" i="30" s="1"/>
  <c r="E14" i="6"/>
  <c r="E9" i="6"/>
  <c r="F16" i="5"/>
  <c r="F15" i="5"/>
  <c r="F9" i="11"/>
  <c r="F20" i="5"/>
  <c r="R20" i="5"/>
  <c r="T20" i="5" s="1"/>
  <c r="F18" i="5"/>
  <c r="R18" i="5"/>
  <c r="S18" i="5" s="1"/>
  <c r="F19" i="5"/>
  <c r="R19" i="5"/>
  <c r="S19" i="5" s="1"/>
  <c r="R11" i="5"/>
  <c r="T11" i="5" s="1"/>
  <c r="R10" i="28"/>
  <c r="S10" i="28" s="1"/>
  <c r="R8" i="28"/>
  <c r="S8" i="28" s="1"/>
  <c r="R13" i="4"/>
  <c r="S13" i="4" s="1"/>
  <c r="F13" i="4"/>
  <c r="Q12" i="6"/>
  <c r="R12" i="6" s="1"/>
  <c r="F8" i="4"/>
  <c r="R8" i="4"/>
  <c r="S8" i="4" s="1"/>
  <c r="F6" i="4"/>
  <c r="R28" i="28"/>
  <c r="S28" i="28" s="1"/>
  <c r="R29" i="28"/>
  <c r="S29" i="28" s="1"/>
  <c r="R30" i="28"/>
  <c r="W30" i="28" s="1"/>
  <c r="R32" i="28"/>
  <c r="U32" i="28" s="1"/>
  <c r="R33" i="28"/>
  <c r="S33" i="28" s="1"/>
  <c r="R34" i="28"/>
  <c r="T34" i="28" s="1"/>
  <c r="R35" i="28"/>
  <c r="S35" i="28" s="1"/>
  <c r="R36" i="28"/>
  <c r="S36" i="28" s="1"/>
  <c r="W36" i="28"/>
  <c r="R37" i="28"/>
  <c r="S37" i="28" s="1"/>
  <c r="R38" i="28"/>
  <c r="S38" i="28" s="1"/>
  <c r="V38" i="28"/>
  <c r="R39" i="28"/>
  <c r="S39" i="28" s="1"/>
  <c r="R40" i="28"/>
  <c r="S40" i="28" s="1"/>
  <c r="R41" i="28"/>
  <c r="S41" i="28" s="1"/>
  <c r="R9" i="28"/>
  <c r="S9" i="28" s="1"/>
  <c r="R11" i="28"/>
  <c r="S11" i="28" s="1"/>
  <c r="R12" i="28"/>
  <c r="S12" i="28" s="1"/>
  <c r="R13" i="28"/>
  <c r="S13" i="28" s="1"/>
  <c r="R14" i="28"/>
  <c r="S14" i="28" s="1"/>
  <c r="R15" i="28"/>
  <c r="S15" i="28" s="1"/>
  <c r="R16" i="28"/>
  <c r="S16" i="28" s="1"/>
  <c r="R17" i="28"/>
  <c r="S17" i="28" s="1"/>
  <c r="R18" i="28"/>
  <c r="S18" i="28" s="1"/>
  <c r="R19" i="28"/>
  <c r="S19" i="28" s="1"/>
  <c r="R20" i="28"/>
  <c r="S20" i="28" s="1"/>
  <c r="R21" i="28"/>
  <c r="S21" i="28" s="1"/>
  <c r="R22" i="28"/>
  <c r="S22" i="28" s="1"/>
  <c r="R23" i="28"/>
  <c r="S23" i="28" s="1"/>
  <c r="R24" i="28"/>
  <c r="S24" i="28" s="1"/>
  <c r="R25" i="28"/>
  <c r="S25" i="28" s="1"/>
  <c r="W25" i="28"/>
  <c r="R26" i="28"/>
  <c r="S26" i="28" s="1"/>
  <c r="R27" i="28"/>
  <c r="S27" i="28" s="1"/>
  <c r="R7" i="28"/>
  <c r="S7" i="28" s="1"/>
  <c r="R6" i="28"/>
  <c r="T6" i="28" s="1"/>
  <c r="R11" i="4"/>
  <c r="S11" i="4" s="1"/>
  <c r="R12" i="4"/>
  <c r="T12" i="4" s="1"/>
  <c r="R14" i="4"/>
  <c r="W14" i="4" s="1"/>
  <c r="R15" i="4"/>
  <c r="T15" i="4" s="1"/>
  <c r="R16" i="4"/>
  <c r="T16" i="4" s="1"/>
  <c r="R17" i="4"/>
  <c r="T17" i="4" s="1"/>
  <c r="R18" i="4"/>
  <c r="V18" i="4" s="1"/>
  <c r="R19" i="4"/>
  <c r="T19" i="4" s="1"/>
  <c r="R20" i="4"/>
  <c r="W20" i="4" s="1"/>
  <c r="R21" i="4"/>
  <c r="T21" i="4" s="1"/>
  <c r="R22" i="4"/>
  <c r="U22" i="4" s="1"/>
  <c r="S22" i="4"/>
  <c r="R23" i="4"/>
  <c r="T23" i="4" s="1"/>
  <c r="R24" i="4"/>
  <c r="S24" i="4" s="1"/>
  <c r="R25" i="4"/>
  <c r="T25" i="4" s="1"/>
  <c r="R6" i="4"/>
  <c r="S6" i="4" s="1"/>
  <c r="R7" i="4"/>
  <c r="S7" i="4" s="1"/>
  <c r="R9" i="4"/>
  <c r="S9" i="4" s="1"/>
  <c r="R10" i="4"/>
  <c r="W10" i="4" s="1"/>
  <c r="R7" i="18"/>
  <c r="T7" i="18" s="1"/>
  <c r="R8" i="18"/>
  <c r="S8" i="18" s="1"/>
  <c r="R9" i="18"/>
  <c r="T9" i="18" s="1"/>
  <c r="R10" i="18"/>
  <c r="S10" i="18" s="1"/>
  <c r="R11" i="18"/>
  <c r="T11" i="18" s="1"/>
  <c r="R12" i="18"/>
  <c r="S12" i="18" s="1"/>
  <c r="R13" i="18"/>
  <c r="T13" i="18" s="1"/>
  <c r="R14" i="18"/>
  <c r="S14" i="18" s="1"/>
  <c r="R15" i="18"/>
  <c r="T15" i="18" s="1"/>
  <c r="R16" i="18"/>
  <c r="S16" i="18" s="1"/>
  <c r="R17" i="18"/>
  <c r="T17" i="18" s="1"/>
  <c r="R18" i="18"/>
  <c r="S18" i="18" s="1"/>
  <c r="R19" i="18"/>
  <c r="T19" i="18" s="1"/>
  <c r="R20" i="18"/>
  <c r="S20" i="18" s="1"/>
  <c r="R21" i="18"/>
  <c r="T21" i="18" s="1"/>
  <c r="R22" i="18"/>
  <c r="S22" i="18" s="1"/>
  <c r="R23" i="18"/>
  <c r="T23" i="18" s="1"/>
  <c r="R24" i="18"/>
  <c r="S24" i="18" s="1"/>
  <c r="R25" i="18"/>
  <c r="T25" i="18" s="1"/>
  <c r="R26" i="18"/>
  <c r="S26" i="18" s="1"/>
  <c r="W26" i="18"/>
  <c r="R27" i="18"/>
  <c r="T27" i="18" s="1"/>
  <c r="R28" i="18"/>
  <c r="S28" i="18" s="1"/>
  <c r="W28" i="18"/>
  <c r="R29" i="18"/>
  <c r="T29" i="18" s="1"/>
  <c r="R6" i="18"/>
  <c r="V6" i="18" s="1"/>
  <c r="Q7" i="6"/>
  <c r="S7" i="6" s="1"/>
  <c r="Q8" i="6"/>
  <c r="R8" i="6" s="1"/>
  <c r="Q9" i="6"/>
  <c r="S9" i="6" s="1"/>
  <c r="Q10" i="6"/>
  <c r="R10" i="6" s="1"/>
  <c r="Q11" i="6"/>
  <c r="S11" i="6" s="1"/>
  <c r="Q13" i="6"/>
  <c r="S13" i="6" s="1"/>
  <c r="Q14" i="6"/>
  <c r="R14" i="6" s="1"/>
  <c r="Q15" i="6"/>
  <c r="S15" i="6" s="1"/>
  <c r="Q16" i="6"/>
  <c r="R16" i="6" s="1"/>
  <c r="Q17" i="6"/>
  <c r="R17" i="6" s="1"/>
  <c r="Q18" i="6"/>
  <c r="S18" i="6" s="1"/>
  <c r="Q19" i="6"/>
  <c r="R19" i="6" s="1"/>
  <c r="Q20" i="6"/>
  <c r="S20" i="6" s="1"/>
  <c r="Q21" i="6"/>
  <c r="R21" i="6" s="1"/>
  <c r="Q22" i="6"/>
  <c r="S22" i="6" s="1"/>
  <c r="Q6" i="6"/>
  <c r="U6" i="6" s="1"/>
  <c r="Q7" i="20"/>
  <c r="R7" i="20" s="1"/>
  <c r="Q8" i="20"/>
  <c r="T8" i="20" s="1"/>
  <c r="Q9" i="20"/>
  <c r="R9" i="20" s="1"/>
  <c r="Q10" i="20"/>
  <c r="T10" i="20" s="1"/>
  <c r="Q11" i="20"/>
  <c r="T11" i="20" s="1"/>
  <c r="Q12" i="20"/>
  <c r="R12" i="20" s="1"/>
  <c r="Q13" i="20"/>
  <c r="R13" i="20" s="1"/>
  <c r="Q14" i="20"/>
  <c r="R14" i="20" s="1"/>
  <c r="Q15" i="20"/>
  <c r="T15" i="20" s="1"/>
  <c r="Q16" i="20"/>
  <c r="R16" i="20" s="1"/>
  <c r="Q17" i="20"/>
  <c r="T17" i="20" s="1"/>
  <c r="Q18" i="20"/>
  <c r="R18" i="20" s="1"/>
  <c r="Q6" i="20"/>
  <c r="U6" i="20" s="1"/>
  <c r="R13" i="17"/>
  <c r="R14" i="17"/>
  <c r="W14" i="17" s="1"/>
  <c r="R15" i="17"/>
  <c r="S15" i="17" s="1"/>
  <c r="R16" i="17"/>
  <c r="U16" i="17" s="1"/>
  <c r="R17" i="17"/>
  <c r="V17" i="17" s="1"/>
  <c r="R18" i="17"/>
  <c r="S18" i="17" s="1"/>
  <c r="R19" i="17"/>
  <c r="S19" i="17" s="1"/>
  <c r="R20" i="17"/>
  <c r="R21" i="17"/>
  <c r="R22" i="17"/>
  <c r="S22" i="17" s="1"/>
  <c r="R12" i="17"/>
  <c r="S9" i="17"/>
  <c r="S14" i="17"/>
  <c r="T14" i="17"/>
  <c r="U14" i="17"/>
  <c r="V14" i="17"/>
  <c r="V18" i="17"/>
  <c r="S20" i="17"/>
  <c r="T20" i="17"/>
  <c r="U20" i="17"/>
  <c r="V20" i="17"/>
  <c r="W20" i="17"/>
  <c r="S21" i="17"/>
  <c r="T21" i="17"/>
  <c r="U21" i="17"/>
  <c r="V21" i="17"/>
  <c r="W21" i="17"/>
  <c r="W22" i="17"/>
  <c r="R11" i="17"/>
  <c r="W11" i="17" s="1"/>
  <c r="R10" i="17"/>
  <c r="W10" i="17" s="1"/>
  <c r="R9" i="17"/>
  <c r="T9" i="17" s="1"/>
  <c r="R8" i="17"/>
  <c r="W8" i="17" s="1"/>
  <c r="R7" i="17"/>
  <c r="S7" i="17" s="1"/>
  <c r="R6" i="17"/>
  <c r="S6" i="17" s="1"/>
  <c r="Q7" i="16"/>
  <c r="R7" i="16" s="1"/>
  <c r="Q8" i="16"/>
  <c r="R8" i="16" s="1"/>
  <c r="Q9" i="16"/>
  <c r="T9" i="16" s="1"/>
  <c r="Q10" i="16"/>
  <c r="R10" i="16" s="1"/>
  <c r="Q11" i="16"/>
  <c r="S11" i="16" s="1"/>
  <c r="Q12" i="16"/>
  <c r="R12" i="16" s="1"/>
  <c r="R6" i="11"/>
  <c r="S6" i="11" s="1"/>
  <c r="R7" i="11"/>
  <c r="S7" i="11" s="1"/>
  <c r="R8" i="11"/>
  <c r="S8" i="11" s="1"/>
  <c r="R9" i="11"/>
  <c r="S9" i="11" s="1"/>
  <c r="R10" i="11"/>
  <c r="S10" i="11" s="1"/>
  <c r="R11" i="11"/>
  <c r="S11" i="11" s="1"/>
  <c r="R12" i="11"/>
  <c r="S12" i="11" s="1"/>
  <c r="R13" i="11"/>
  <c r="S13" i="11" s="1"/>
  <c r="R14" i="11"/>
  <c r="S14" i="11" s="1"/>
  <c r="R15" i="11"/>
  <c r="S15" i="11" s="1"/>
  <c r="R16" i="11"/>
  <c r="S16" i="11" s="1"/>
  <c r="R17" i="11"/>
  <c r="S17" i="11" s="1"/>
  <c r="R18" i="11"/>
  <c r="S18" i="11" s="1"/>
  <c r="R19" i="11"/>
  <c r="S19" i="11" s="1"/>
  <c r="R20" i="11"/>
  <c r="S20" i="11" s="1"/>
  <c r="R7" i="5"/>
  <c r="S7" i="5" s="1"/>
  <c r="R8" i="5"/>
  <c r="S8" i="5" s="1"/>
  <c r="R9" i="5"/>
  <c r="S9" i="5" s="1"/>
  <c r="R10" i="5"/>
  <c r="S10" i="5" s="1"/>
  <c r="R21" i="5"/>
  <c r="S21" i="5" s="1"/>
  <c r="R22" i="5"/>
  <c r="W22" i="5" s="1"/>
  <c r="R12" i="5"/>
  <c r="V12" i="5" s="1"/>
  <c r="R13" i="5"/>
  <c r="T13" i="5" s="1"/>
  <c r="R14" i="5"/>
  <c r="V14" i="5" s="1"/>
  <c r="R15" i="5"/>
  <c r="S15" i="5" s="1"/>
  <c r="R16" i="5"/>
  <c r="S16" i="5" s="1"/>
  <c r="R17" i="5"/>
  <c r="U17" i="5" s="1"/>
  <c r="T12" i="36" l="1"/>
  <c r="U12" i="36"/>
  <c r="S34" i="28"/>
  <c r="V40" i="28"/>
  <c r="S32" i="28"/>
  <c r="U30" i="28"/>
  <c r="V11" i="39"/>
  <c r="U11" i="39"/>
  <c r="U15" i="34"/>
  <c r="R16" i="34"/>
  <c r="R12" i="34"/>
  <c r="T17" i="34"/>
  <c r="S12" i="34"/>
  <c r="S18" i="34"/>
  <c r="V18" i="34"/>
  <c r="S14" i="34"/>
  <c r="U19" i="34"/>
  <c r="V14" i="34"/>
  <c r="S17" i="20"/>
  <c r="R17" i="20"/>
  <c r="T30" i="28"/>
  <c r="W21" i="28"/>
  <c r="S30" i="28"/>
  <c r="W19" i="28"/>
  <c r="W23" i="28"/>
  <c r="V17" i="18"/>
  <c r="S16" i="17"/>
  <c r="W15" i="17"/>
  <c r="V15" i="17"/>
  <c r="W9" i="17"/>
  <c r="W16" i="17"/>
  <c r="U15" i="17"/>
  <c r="V9" i="17"/>
  <c r="T16" i="17"/>
  <c r="T15" i="17"/>
  <c r="U9" i="17"/>
  <c r="U7" i="39"/>
  <c r="T11" i="39"/>
  <c r="V12" i="39"/>
  <c r="S10" i="39"/>
  <c r="R12" i="39"/>
  <c r="T10" i="39"/>
  <c r="S12" i="39"/>
  <c r="T12" i="39"/>
  <c r="R11" i="39"/>
  <c r="T6" i="37"/>
  <c r="U6" i="37"/>
  <c r="V8" i="37"/>
  <c r="U11" i="37"/>
  <c r="R9" i="37"/>
  <c r="U8" i="37"/>
  <c r="V6" i="37"/>
  <c r="V11" i="37"/>
  <c r="T7" i="37"/>
  <c r="T9" i="37"/>
  <c r="R12" i="37"/>
  <c r="U7" i="37"/>
  <c r="U12" i="37"/>
  <c r="S6" i="37"/>
  <c r="R8" i="37"/>
  <c r="S11" i="37"/>
  <c r="R9" i="34"/>
  <c r="S9" i="34"/>
  <c r="U11" i="34"/>
  <c r="U9" i="34"/>
  <c r="U8" i="34"/>
  <c r="S7" i="34"/>
  <c r="V7" i="34"/>
  <c r="T10" i="34"/>
  <c r="U9" i="38"/>
  <c r="V11" i="38"/>
  <c r="U19" i="38"/>
  <c r="S8" i="38"/>
  <c r="V16" i="38"/>
  <c r="U20" i="38"/>
  <c r="T8" i="38"/>
  <c r="V20" i="38"/>
  <c r="U8" i="38"/>
  <c r="S15" i="38"/>
  <c r="T6" i="36"/>
  <c r="V8" i="36"/>
  <c r="S9" i="36"/>
  <c r="U7" i="36"/>
  <c r="T9" i="36"/>
  <c r="R9" i="36"/>
  <c r="V7" i="36"/>
  <c r="V9" i="36"/>
  <c r="R8" i="36"/>
  <c r="R7" i="33"/>
  <c r="S7" i="33"/>
  <c r="T7" i="33"/>
  <c r="V7" i="33"/>
  <c r="R8" i="20"/>
  <c r="S11" i="20"/>
  <c r="R11" i="20"/>
  <c r="S8" i="20"/>
  <c r="S8" i="17"/>
  <c r="T8" i="17"/>
  <c r="U8" i="17"/>
  <c r="V8" i="17"/>
  <c r="V10" i="17"/>
  <c r="U10" i="17"/>
  <c r="T10" i="17"/>
  <c r="S10" i="17"/>
  <c r="R14" i="30"/>
  <c r="U12" i="30"/>
  <c r="R10" i="30"/>
  <c r="V13" i="30"/>
  <c r="U13" i="30"/>
  <c r="T8" i="31"/>
  <c r="V7" i="32"/>
  <c r="U11" i="32"/>
  <c r="V11" i="32"/>
  <c r="S6" i="32"/>
  <c r="W11" i="32"/>
  <c r="W7" i="32"/>
  <c r="T6" i="32"/>
  <c r="S8" i="32"/>
  <c r="U6" i="32"/>
  <c r="V6" i="32"/>
  <c r="U11" i="16"/>
  <c r="V11" i="16"/>
  <c r="R11" i="16"/>
  <c r="W10" i="31"/>
  <c r="S10" i="31"/>
  <c r="T10" i="31"/>
  <c r="U10" i="31"/>
  <c r="U6" i="16"/>
  <c r="V6" i="16"/>
  <c r="T6" i="16"/>
  <c r="S6" i="16"/>
  <c r="T7" i="16"/>
  <c r="V6" i="39"/>
  <c r="S6" i="39"/>
  <c r="U6" i="39"/>
  <c r="T6" i="39"/>
  <c r="V7" i="39"/>
  <c r="R10" i="39"/>
  <c r="U13" i="39"/>
  <c r="V14" i="39"/>
  <c r="R18" i="39"/>
  <c r="U20" i="39"/>
  <c r="U18" i="39"/>
  <c r="R21" i="39"/>
  <c r="R9" i="39"/>
  <c r="R8" i="39"/>
  <c r="S9" i="39"/>
  <c r="U10" i="39"/>
  <c r="R15" i="39"/>
  <c r="R7" i="39"/>
  <c r="S8" i="39"/>
  <c r="T9" i="39"/>
  <c r="R14" i="39"/>
  <c r="S15" i="39"/>
  <c r="T16" i="39"/>
  <c r="S21" i="39"/>
  <c r="S16" i="39"/>
  <c r="S7" i="39"/>
  <c r="T8" i="39"/>
  <c r="U9" i="39"/>
  <c r="R13" i="39"/>
  <c r="S14" i="39"/>
  <c r="T15" i="39"/>
  <c r="U16" i="39"/>
  <c r="R20" i="39"/>
  <c r="T21" i="39"/>
  <c r="R16" i="39"/>
  <c r="U8" i="39"/>
  <c r="T14" i="39"/>
  <c r="U15" i="39"/>
  <c r="U21" i="39"/>
  <c r="R6" i="38"/>
  <c r="S7" i="38"/>
  <c r="R13" i="38"/>
  <c r="S14" i="38"/>
  <c r="S18" i="38"/>
  <c r="R18" i="38"/>
  <c r="S6" i="38"/>
  <c r="T7" i="38"/>
  <c r="V8" i="38"/>
  <c r="R12" i="38"/>
  <c r="S13" i="38"/>
  <c r="T14" i="38"/>
  <c r="V15" i="38"/>
  <c r="R17" i="38"/>
  <c r="T18" i="38"/>
  <c r="V19" i="38"/>
  <c r="R21" i="38"/>
  <c r="T6" i="38"/>
  <c r="U7" i="38"/>
  <c r="S12" i="38"/>
  <c r="T13" i="38"/>
  <c r="U14" i="38"/>
  <c r="S17" i="38"/>
  <c r="U18" i="38"/>
  <c r="S21" i="38"/>
  <c r="U6" i="38"/>
  <c r="V7" i="38"/>
  <c r="R10" i="38"/>
  <c r="S11" i="38"/>
  <c r="T12" i="38"/>
  <c r="U13" i="38"/>
  <c r="V14" i="38"/>
  <c r="R16" i="38"/>
  <c r="T17" i="38"/>
  <c r="R20" i="38"/>
  <c r="T21" i="38"/>
  <c r="S10" i="38"/>
  <c r="U12" i="38"/>
  <c r="S16" i="38"/>
  <c r="U17" i="38"/>
  <c r="S20" i="38"/>
  <c r="U21" i="38"/>
  <c r="R10" i="37"/>
  <c r="R14" i="37"/>
  <c r="R18" i="37"/>
  <c r="V7" i="37"/>
  <c r="S10" i="37"/>
  <c r="S14" i="37"/>
  <c r="S18" i="37"/>
  <c r="T10" i="37"/>
  <c r="T14" i="37"/>
  <c r="T18" i="37"/>
  <c r="S9" i="37"/>
  <c r="U10" i="37"/>
  <c r="S13" i="37"/>
  <c r="U14" i="37"/>
  <c r="S17" i="37"/>
  <c r="U18" i="37"/>
  <c r="S21" i="37"/>
  <c r="T21" i="37"/>
  <c r="R7" i="37"/>
  <c r="S8" i="37"/>
  <c r="U9" i="37"/>
  <c r="S12" i="37"/>
  <c r="U13" i="37"/>
  <c r="S16" i="37"/>
  <c r="U17" i="37"/>
  <c r="S20" i="37"/>
  <c r="U21" i="37"/>
  <c r="R10" i="36"/>
  <c r="V12" i="36"/>
  <c r="R14" i="36"/>
  <c r="V16" i="36"/>
  <c r="R18" i="36"/>
  <c r="V20" i="36"/>
  <c r="S10" i="36"/>
  <c r="S14" i="36"/>
  <c r="S18" i="36"/>
  <c r="T14" i="36"/>
  <c r="T18" i="36"/>
  <c r="R7" i="36"/>
  <c r="S8" i="36"/>
  <c r="S13" i="36"/>
  <c r="U14" i="36"/>
  <c r="S17" i="36"/>
  <c r="U18" i="36"/>
  <c r="S21" i="36"/>
  <c r="U10" i="36"/>
  <c r="R6" i="36"/>
  <c r="S7" i="36"/>
  <c r="T8" i="36"/>
  <c r="V10" i="36"/>
  <c r="R12" i="36"/>
  <c r="T13" i="36"/>
  <c r="R16" i="36"/>
  <c r="T17" i="36"/>
  <c r="R20" i="36"/>
  <c r="T21" i="36"/>
  <c r="R6" i="34"/>
  <c r="T7" i="34"/>
  <c r="V8" i="34"/>
  <c r="R10" i="34"/>
  <c r="V11" i="34"/>
  <c r="R13" i="34"/>
  <c r="T14" i="34"/>
  <c r="V15" i="34"/>
  <c r="R17" i="34"/>
  <c r="T18" i="34"/>
  <c r="V19" i="34"/>
  <c r="T6" i="34"/>
  <c r="S6" i="34"/>
  <c r="U7" i="34"/>
  <c r="S10" i="34"/>
  <c r="S13" i="34"/>
  <c r="U14" i="34"/>
  <c r="S17" i="34"/>
  <c r="U18" i="34"/>
  <c r="S16" i="34"/>
  <c r="U17" i="34"/>
  <c r="S20" i="34"/>
  <c r="U13" i="34"/>
  <c r="V6" i="34"/>
  <c r="R8" i="34"/>
  <c r="T9" i="34"/>
  <c r="V10" i="34"/>
  <c r="R11" i="34"/>
  <c r="T12" i="34"/>
  <c r="R15" i="34"/>
  <c r="T16" i="34"/>
  <c r="R19" i="34"/>
  <c r="T20" i="34"/>
  <c r="S8" i="34"/>
  <c r="S11" i="34"/>
  <c r="U12" i="34"/>
  <c r="S15" i="34"/>
  <c r="U16" i="34"/>
  <c r="S19" i="34"/>
  <c r="U20" i="34"/>
  <c r="T10" i="33"/>
  <c r="T19" i="33"/>
  <c r="U6" i="33"/>
  <c r="R9" i="33"/>
  <c r="S9" i="33"/>
  <c r="U11" i="33"/>
  <c r="T15" i="33"/>
  <c r="V20" i="33"/>
  <c r="T9" i="33"/>
  <c r="V9" i="33"/>
  <c r="V16" i="33"/>
  <c r="T6" i="33"/>
  <c r="S10" i="33"/>
  <c r="U12" i="33"/>
  <c r="S15" i="33"/>
  <c r="U16" i="33"/>
  <c r="S19" i="33"/>
  <c r="U20" i="33"/>
  <c r="V6" i="33"/>
  <c r="R8" i="33"/>
  <c r="U10" i="33"/>
  <c r="S14" i="33"/>
  <c r="U15" i="33"/>
  <c r="S18" i="33"/>
  <c r="U19" i="33"/>
  <c r="S8" i="33"/>
  <c r="V10" i="33"/>
  <c r="R13" i="33"/>
  <c r="T14" i="33"/>
  <c r="V15" i="33"/>
  <c r="R17" i="33"/>
  <c r="T18" i="33"/>
  <c r="V19" i="33"/>
  <c r="R21" i="33"/>
  <c r="T8" i="33"/>
  <c r="S13" i="33"/>
  <c r="U14" i="33"/>
  <c r="S17" i="33"/>
  <c r="U18" i="33"/>
  <c r="S21" i="33"/>
  <c r="U8" i="33"/>
  <c r="R12" i="33"/>
  <c r="T13" i="33"/>
  <c r="R16" i="33"/>
  <c r="T17" i="33"/>
  <c r="R20" i="33"/>
  <c r="T21" i="33"/>
  <c r="R6" i="33"/>
  <c r="S12" i="33"/>
  <c r="U13" i="33"/>
  <c r="S16" i="33"/>
  <c r="U17" i="33"/>
  <c r="S20" i="33"/>
  <c r="U21" i="33"/>
  <c r="S14" i="32"/>
  <c r="S9" i="32"/>
  <c r="T10" i="32"/>
  <c r="T14" i="32"/>
  <c r="T18" i="32"/>
  <c r="S10" i="32"/>
  <c r="T9" i="32"/>
  <c r="U10" i="32"/>
  <c r="U14" i="32"/>
  <c r="U18" i="32"/>
  <c r="S18" i="32"/>
  <c r="T8" i="32"/>
  <c r="U9" i="32"/>
  <c r="V10" i="32"/>
  <c r="T13" i="32"/>
  <c r="V14" i="32"/>
  <c r="T17" i="32"/>
  <c r="V18" i="32"/>
  <c r="T21" i="32"/>
  <c r="S7" i="32"/>
  <c r="U8" i="32"/>
  <c r="V9" i="32"/>
  <c r="S12" i="32"/>
  <c r="U13" i="32"/>
  <c r="S16" i="32"/>
  <c r="U17" i="32"/>
  <c r="S20" i="32"/>
  <c r="U21" i="32"/>
  <c r="T7" i="32"/>
  <c r="V8" i="32"/>
  <c r="T12" i="32"/>
  <c r="V13" i="32"/>
  <c r="T16" i="32"/>
  <c r="V17" i="32"/>
  <c r="T20" i="32"/>
  <c r="V21" i="32"/>
  <c r="S13" i="31"/>
  <c r="S11" i="31"/>
  <c r="W6" i="31"/>
  <c r="U11" i="31"/>
  <c r="T13" i="31"/>
  <c r="V16" i="31"/>
  <c r="V19" i="31"/>
  <c r="W7" i="31"/>
  <c r="W11" i="31"/>
  <c r="S17" i="31"/>
  <c r="T15" i="31"/>
  <c r="T17" i="31"/>
  <c r="V20" i="31"/>
  <c r="S6" i="31"/>
  <c r="U15" i="31"/>
  <c r="V11" i="31"/>
  <c r="V12" i="31"/>
  <c r="V15" i="31"/>
  <c r="S21" i="31"/>
  <c r="S9" i="31"/>
  <c r="W12" i="31"/>
  <c r="S14" i="31"/>
  <c r="W16" i="31"/>
  <c r="S18" i="31"/>
  <c r="W20" i="31"/>
  <c r="S8" i="31"/>
  <c r="T9" i="31"/>
  <c r="T14" i="31"/>
  <c r="T18" i="31"/>
  <c r="U9" i="31"/>
  <c r="T21" i="31"/>
  <c r="U14" i="31"/>
  <c r="V14" i="31"/>
  <c r="V18" i="31"/>
  <c r="T7" i="31"/>
  <c r="V8" i="31"/>
  <c r="W9" i="31"/>
  <c r="S12" i="31"/>
  <c r="U13" i="31"/>
  <c r="S16" i="31"/>
  <c r="U17" i="31"/>
  <c r="W18" i="31"/>
  <c r="S20" i="31"/>
  <c r="U21" i="31"/>
  <c r="S7" i="31"/>
  <c r="U8" i="31"/>
  <c r="U7" i="31"/>
  <c r="T12" i="31"/>
  <c r="V13" i="31"/>
  <c r="T16" i="31"/>
  <c r="V17" i="31"/>
  <c r="T20" i="31"/>
  <c r="V21" i="31"/>
  <c r="R6" i="30"/>
  <c r="T6" i="30"/>
  <c r="U6" i="30"/>
  <c r="U10" i="30"/>
  <c r="V15" i="30"/>
  <c r="T14" i="30"/>
  <c r="V11" i="30"/>
  <c r="T10" i="30"/>
  <c r="V14" i="30"/>
  <c r="V10" i="30"/>
  <c r="U14" i="30"/>
  <c r="T19" i="30"/>
  <c r="R19" i="30"/>
  <c r="T20" i="30"/>
  <c r="V8" i="30"/>
  <c r="U19" i="30"/>
  <c r="V6" i="30"/>
  <c r="U20" i="30"/>
  <c r="V20" i="30"/>
  <c r="U7" i="30"/>
  <c r="V7" i="30"/>
  <c r="S19" i="30"/>
  <c r="V21" i="30"/>
  <c r="R9" i="30"/>
  <c r="S18" i="30"/>
  <c r="R8" i="30"/>
  <c r="S9" i="30"/>
  <c r="R17" i="30"/>
  <c r="T18" i="30"/>
  <c r="R21" i="30"/>
  <c r="S17" i="30"/>
  <c r="U18" i="30"/>
  <c r="S21" i="30"/>
  <c r="R7" i="30"/>
  <c r="S8" i="30"/>
  <c r="T9" i="30"/>
  <c r="S7" i="30"/>
  <c r="T8" i="30"/>
  <c r="U9" i="30"/>
  <c r="T17" i="30"/>
  <c r="V18" i="30"/>
  <c r="R20" i="30"/>
  <c r="T21" i="30"/>
  <c r="V14" i="4"/>
  <c r="U14" i="4"/>
  <c r="T14" i="4"/>
  <c r="S13" i="5"/>
  <c r="W20" i="5"/>
  <c r="S20" i="5"/>
  <c r="V20" i="5"/>
  <c r="U20" i="5"/>
  <c r="U18" i="5"/>
  <c r="W18" i="5"/>
  <c r="V18" i="5"/>
  <c r="T18" i="5"/>
  <c r="V13" i="5"/>
  <c r="U13" i="5"/>
  <c r="V19" i="5"/>
  <c r="W13" i="5"/>
  <c r="W16" i="5"/>
  <c r="W19" i="5"/>
  <c r="T17" i="5"/>
  <c r="S17" i="5"/>
  <c r="U16" i="5"/>
  <c r="U19" i="5"/>
  <c r="W17" i="5"/>
  <c r="T16" i="5"/>
  <c r="T19" i="5"/>
  <c r="V16" i="5"/>
  <c r="V17" i="5"/>
  <c r="W15" i="5"/>
  <c r="V15" i="5"/>
  <c r="U15" i="5"/>
  <c r="T15" i="5"/>
  <c r="T14" i="5"/>
  <c r="U14" i="5"/>
  <c r="W14" i="5"/>
  <c r="S14" i="5"/>
  <c r="U12" i="5"/>
  <c r="T12" i="5"/>
  <c r="S12" i="5"/>
  <c r="W12" i="5"/>
  <c r="V10" i="5"/>
  <c r="W10" i="5"/>
  <c r="W9" i="5"/>
  <c r="V9" i="5"/>
  <c r="W8" i="5"/>
  <c r="V8" i="5"/>
  <c r="T8" i="5"/>
  <c r="U8" i="5"/>
  <c r="W7" i="5"/>
  <c r="U7" i="5"/>
  <c r="T7" i="5"/>
  <c r="V7" i="5"/>
  <c r="W9" i="28"/>
  <c r="V32" i="28"/>
  <c r="W13" i="28"/>
  <c r="T32" i="28"/>
  <c r="W8" i="28"/>
  <c r="V8" i="28"/>
  <c r="W17" i="28"/>
  <c r="U40" i="28"/>
  <c r="U8" i="28"/>
  <c r="W11" i="28"/>
  <c r="T8" i="28"/>
  <c r="W15" i="28"/>
  <c r="W38" i="28"/>
  <c r="S14" i="4"/>
  <c r="W13" i="4"/>
  <c r="V13" i="4"/>
  <c r="U13" i="4"/>
  <c r="T13" i="4"/>
  <c r="U11" i="4"/>
  <c r="T11" i="4"/>
  <c r="V11" i="4"/>
  <c r="W11" i="4"/>
  <c r="V12" i="6"/>
  <c r="U12" i="6"/>
  <c r="T12" i="6"/>
  <c r="S12" i="6"/>
  <c r="S12" i="4"/>
  <c r="W8" i="4"/>
  <c r="V8" i="4"/>
  <c r="U8" i="4"/>
  <c r="T8" i="4"/>
  <c r="T38" i="28"/>
  <c r="V30" i="28"/>
  <c r="T40" i="28"/>
  <c r="U38" i="28"/>
  <c r="W34" i="28"/>
  <c r="U34" i="28"/>
  <c r="V34" i="28"/>
  <c r="W40" i="28"/>
  <c r="V36" i="28"/>
  <c r="U36" i="28"/>
  <c r="W32" i="28"/>
  <c r="T36" i="28"/>
  <c r="W28" i="28"/>
  <c r="U28" i="28"/>
  <c r="T28" i="28"/>
  <c r="V28" i="28"/>
  <c r="W27" i="28"/>
  <c r="W41" i="28"/>
  <c r="W39" i="28"/>
  <c r="W37" i="28"/>
  <c r="W35" i="28"/>
  <c r="W33" i="28"/>
  <c r="W29" i="28"/>
  <c r="V39" i="28"/>
  <c r="V35" i="28"/>
  <c r="U39" i="28"/>
  <c r="U35" i="28"/>
  <c r="U29" i="28"/>
  <c r="T41" i="28"/>
  <c r="T39" i="28"/>
  <c r="T37" i="28"/>
  <c r="T35" i="28"/>
  <c r="T33" i="28"/>
  <c r="T29" i="28"/>
  <c r="V41" i="28"/>
  <c r="V37" i="28"/>
  <c r="V33" i="28"/>
  <c r="V29" i="28"/>
  <c r="U41" i="28"/>
  <c r="U37" i="28"/>
  <c r="U33" i="28"/>
  <c r="W26" i="28"/>
  <c r="W24" i="28"/>
  <c r="W22" i="28"/>
  <c r="W20" i="28"/>
  <c r="W18" i="28"/>
  <c r="W16" i="28"/>
  <c r="W14" i="28"/>
  <c r="W12" i="28"/>
  <c r="W10" i="28"/>
  <c r="V26" i="28"/>
  <c r="V24" i="28"/>
  <c r="V22" i="28"/>
  <c r="V20" i="28"/>
  <c r="V18" i="28"/>
  <c r="V16" i="28"/>
  <c r="V14" i="28"/>
  <c r="V12" i="28"/>
  <c r="V10" i="28"/>
  <c r="U26" i="28"/>
  <c r="U24" i="28"/>
  <c r="U22" i="28"/>
  <c r="U20" i="28"/>
  <c r="U18" i="28"/>
  <c r="U16" i="28"/>
  <c r="U14" i="28"/>
  <c r="U12" i="28"/>
  <c r="U10" i="28"/>
  <c r="T24" i="28"/>
  <c r="T22" i="28"/>
  <c r="T20" i="28"/>
  <c r="T18" i="28"/>
  <c r="T16" i="28"/>
  <c r="T14" i="28"/>
  <c r="T12" i="28"/>
  <c r="T10" i="28"/>
  <c r="V25" i="28"/>
  <c r="V21" i="28"/>
  <c r="V17" i="28"/>
  <c r="V13" i="28"/>
  <c r="V11" i="28"/>
  <c r="U25" i="28"/>
  <c r="U21" i="28"/>
  <c r="U15" i="28"/>
  <c r="U9" i="28"/>
  <c r="T27" i="28"/>
  <c r="T25" i="28"/>
  <c r="T23" i="28"/>
  <c r="T21" i="28"/>
  <c r="T19" i="28"/>
  <c r="T17" i="28"/>
  <c r="T15" i="28"/>
  <c r="T13" i="28"/>
  <c r="T11" i="28"/>
  <c r="T9" i="28"/>
  <c r="V27" i="28"/>
  <c r="V23" i="28"/>
  <c r="V19" i="28"/>
  <c r="V15" i="28"/>
  <c r="V9" i="28"/>
  <c r="U27" i="28"/>
  <c r="U23" i="28"/>
  <c r="U19" i="28"/>
  <c r="U17" i="28"/>
  <c r="U13" i="28"/>
  <c r="U11" i="28"/>
  <c r="W7" i="28"/>
  <c r="V7" i="28"/>
  <c r="U7" i="28"/>
  <c r="T7" i="28"/>
  <c r="S6" i="28"/>
  <c r="V6" i="28"/>
  <c r="U6" i="28"/>
  <c r="W6" i="28"/>
  <c r="T22" i="4"/>
  <c r="V20" i="4"/>
  <c r="S23" i="4"/>
  <c r="U20" i="4"/>
  <c r="T20" i="4"/>
  <c r="W24" i="4"/>
  <c r="V24" i="4"/>
  <c r="T24" i="4"/>
  <c r="W22" i="4"/>
  <c r="S20" i="4"/>
  <c r="V22" i="4"/>
  <c r="S25" i="4"/>
  <c r="U24" i="4"/>
  <c r="S21" i="4"/>
  <c r="S19" i="4"/>
  <c r="S17" i="4"/>
  <c r="U18" i="4"/>
  <c r="S18" i="4"/>
  <c r="T18" i="4"/>
  <c r="W18" i="4"/>
  <c r="U16" i="4"/>
  <c r="V16" i="4"/>
  <c r="W16" i="4"/>
  <c r="S16" i="4"/>
  <c r="S15" i="4"/>
  <c r="V9" i="4"/>
  <c r="W9" i="4"/>
  <c r="W6" i="4"/>
  <c r="V6" i="4"/>
  <c r="W25" i="4"/>
  <c r="W23" i="4"/>
  <c r="W21" i="4"/>
  <c r="W19" i="4"/>
  <c r="W17" i="4"/>
  <c r="W15" i="4"/>
  <c r="W12" i="4"/>
  <c r="V25" i="4"/>
  <c r="V23" i="4"/>
  <c r="V21" i="4"/>
  <c r="V19" i="4"/>
  <c r="V17" i="4"/>
  <c r="V15" i="4"/>
  <c r="V12" i="4"/>
  <c r="U25" i="4"/>
  <c r="U23" i="4"/>
  <c r="U21" i="4"/>
  <c r="U19" i="4"/>
  <c r="U17" i="4"/>
  <c r="U15" i="4"/>
  <c r="U12" i="4"/>
  <c r="W7" i="4"/>
  <c r="U7" i="4"/>
  <c r="V7" i="4"/>
  <c r="T7" i="4"/>
  <c r="U9" i="4"/>
  <c r="U6" i="4"/>
  <c r="T9" i="4"/>
  <c r="T6" i="4"/>
  <c r="T10" i="4"/>
  <c r="V10" i="4"/>
  <c r="U10" i="4"/>
  <c r="S10" i="4"/>
  <c r="S23" i="18"/>
  <c r="S19" i="18"/>
  <c r="S27" i="18"/>
  <c r="V25" i="18"/>
  <c r="W22" i="18"/>
  <c r="W14" i="18"/>
  <c r="V13" i="18"/>
  <c r="V27" i="18"/>
  <c r="W18" i="18"/>
  <c r="V23" i="18"/>
  <c r="S13" i="18"/>
  <c r="S17" i="18"/>
  <c r="W12" i="18"/>
  <c r="V21" i="18"/>
  <c r="S21" i="18"/>
  <c r="W16" i="18"/>
  <c r="S25" i="18"/>
  <c r="W20" i="18"/>
  <c r="V15" i="18"/>
  <c r="V29" i="18"/>
  <c r="S15" i="18"/>
  <c r="S29" i="18"/>
  <c r="W24" i="18"/>
  <c r="V19" i="18"/>
  <c r="S11" i="18"/>
  <c r="V11" i="18"/>
  <c r="W10" i="18"/>
  <c r="S9" i="18"/>
  <c r="V9" i="18"/>
  <c r="W8" i="18"/>
  <c r="V7" i="18"/>
  <c r="S7" i="18"/>
  <c r="V28" i="18"/>
  <c r="T22" i="18"/>
  <c r="V26" i="18"/>
  <c r="V24" i="18"/>
  <c r="V22" i="18"/>
  <c r="V20" i="18"/>
  <c r="V18" i="18"/>
  <c r="V16" i="18"/>
  <c r="V14" i="18"/>
  <c r="V12" i="18"/>
  <c r="V10" i="18"/>
  <c r="V8" i="18"/>
  <c r="U28" i="18"/>
  <c r="U26" i="18"/>
  <c r="U24" i="18"/>
  <c r="U22" i="18"/>
  <c r="U20" i="18"/>
  <c r="U18" i="18"/>
  <c r="U16" i="18"/>
  <c r="U14" i="18"/>
  <c r="U12" i="18"/>
  <c r="U10" i="18"/>
  <c r="U8" i="18"/>
  <c r="T28" i="18"/>
  <c r="T26" i="18"/>
  <c r="T24" i="18"/>
  <c r="T20" i="18"/>
  <c r="T18" i="18"/>
  <c r="T16" i="18"/>
  <c r="T14" i="18"/>
  <c r="T12" i="18"/>
  <c r="T10" i="18"/>
  <c r="T8" i="18"/>
  <c r="W29" i="18"/>
  <c r="W27" i="18"/>
  <c r="W25" i="18"/>
  <c r="W23" i="18"/>
  <c r="W21" i="18"/>
  <c r="W19" i="18"/>
  <c r="W17" i="18"/>
  <c r="W15" i="18"/>
  <c r="W13" i="18"/>
  <c r="W11" i="18"/>
  <c r="W9" i="18"/>
  <c r="W7" i="18"/>
  <c r="U29" i="18"/>
  <c r="U27" i="18"/>
  <c r="U25" i="18"/>
  <c r="U23" i="18"/>
  <c r="U21" i="18"/>
  <c r="U19" i="18"/>
  <c r="U17" i="18"/>
  <c r="U15" i="18"/>
  <c r="U13" i="18"/>
  <c r="U11" i="18"/>
  <c r="U9" i="18"/>
  <c r="U7" i="18"/>
  <c r="T6" i="18"/>
  <c r="U6" i="18"/>
  <c r="W6" i="18"/>
  <c r="S6" i="18"/>
  <c r="R20" i="6"/>
  <c r="R18" i="6"/>
  <c r="R15" i="6"/>
  <c r="R13" i="6"/>
  <c r="R11" i="6"/>
  <c r="R9" i="6"/>
  <c r="R7" i="6"/>
  <c r="V21" i="6"/>
  <c r="V17" i="6"/>
  <c r="V14" i="6"/>
  <c r="V10" i="6"/>
  <c r="U21" i="6"/>
  <c r="U19" i="6"/>
  <c r="U17" i="6"/>
  <c r="U16" i="6"/>
  <c r="U14" i="6"/>
  <c r="U10" i="6"/>
  <c r="U8" i="6"/>
  <c r="T21" i="6"/>
  <c r="T19" i="6"/>
  <c r="T17" i="6"/>
  <c r="T16" i="6"/>
  <c r="T14" i="6"/>
  <c r="T10" i="6"/>
  <c r="T8" i="6"/>
  <c r="R22" i="6"/>
  <c r="V19" i="6"/>
  <c r="V16" i="6"/>
  <c r="V8" i="6"/>
  <c r="S21" i="6"/>
  <c r="S19" i="6"/>
  <c r="S17" i="6"/>
  <c r="S16" i="6"/>
  <c r="S14" i="6"/>
  <c r="S10" i="6"/>
  <c r="S8" i="6"/>
  <c r="V22" i="6"/>
  <c r="V20" i="6"/>
  <c r="V18" i="6"/>
  <c r="V15" i="6"/>
  <c r="V13" i="6"/>
  <c r="V11" i="6"/>
  <c r="V9" i="6"/>
  <c r="V7" i="6"/>
  <c r="U22" i="6"/>
  <c r="U20" i="6"/>
  <c r="U18" i="6"/>
  <c r="U15" i="6"/>
  <c r="U13" i="6"/>
  <c r="U11" i="6"/>
  <c r="U9" i="6"/>
  <c r="U7" i="6"/>
  <c r="T7" i="6"/>
  <c r="T22" i="6"/>
  <c r="T20" i="6"/>
  <c r="T18" i="6"/>
  <c r="T15" i="6"/>
  <c r="T13" i="6"/>
  <c r="T11" i="6"/>
  <c r="T9" i="6"/>
  <c r="V6" i="6"/>
  <c r="R6" i="6"/>
  <c r="S6" i="6"/>
  <c r="T6" i="6"/>
  <c r="S10" i="20"/>
  <c r="S15" i="20"/>
  <c r="R15" i="20"/>
  <c r="R10" i="20"/>
  <c r="V17" i="20"/>
  <c r="V15" i="20"/>
  <c r="V13" i="20"/>
  <c r="V11" i="20"/>
  <c r="V10" i="20"/>
  <c r="V8" i="20"/>
  <c r="U17" i="20"/>
  <c r="U15" i="20"/>
  <c r="U13" i="20"/>
  <c r="U11" i="20"/>
  <c r="U10" i="20"/>
  <c r="U8" i="20"/>
  <c r="T13" i="20"/>
  <c r="S13" i="20"/>
  <c r="V18" i="20"/>
  <c r="V16" i="20"/>
  <c r="V14" i="20"/>
  <c r="V12" i="20"/>
  <c r="V9" i="20"/>
  <c r="V7" i="20"/>
  <c r="U18" i="20"/>
  <c r="U16" i="20"/>
  <c r="U14" i="20"/>
  <c r="U12" i="20"/>
  <c r="U9" i="20"/>
  <c r="U7" i="20"/>
  <c r="T18" i="20"/>
  <c r="T16" i="20"/>
  <c r="T14" i="20"/>
  <c r="T12" i="20"/>
  <c r="T9" i="20"/>
  <c r="T7" i="20"/>
  <c r="S18" i="20"/>
  <c r="S16" i="20"/>
  <c r="S14" i="20"/>
  <c r="S12" i="20"/>
  <c r="S9" i="20"/>
  <c r="S7" i="20"/>
  <c r="R6" i="20"/>
  <c r="T6" i="20"/>
  <c r="S6" i="20"/>
  <c r="V6" i="20"/>
  <c r="V22" i="17"/>
  <c r="U22" i="17"/>
  <c r="T22" i="17"/>
  <c r="W19" i="17"/>
  <c r="U17" i="17"/>
  <c r="V19" i="17"/>
  <c r="T17" i="17"/>
  <c r="U19" i="17"/>
  <c r="S17" i="17"/>
  <c r="T19" i="17"/>
  <c r="V16" i="17"/>
  <c r="W18" i="17"/>
  <c r="U18" i="17"/>
  <c r="W17" i="17"/>
  <c r="T18" i="17"/>
  <c r="S11" i="17"/>
  <c r="V11" i="17"/>
  <c r="U11" i="17"/>
  <c r="T11" i="17"/>
  <c r="U7" i="17"/>
  <c r="T7" i="17"/>
  <c r="W7" i="17"/>
  <c r="V7" i="17"/>
  <c r="V6" i="17"/>
  <c r="T6" i="17"/>
  <c r="W6" i="17"/>
  <c r="U6" i="17"/>
  <c r="V9" i="16"/>
  <c r="U9" i="16"/>
  <c r="S9" i="16"/>
  <c r="R9" i="16"/>
  <c r="T11" i="16"/>
  <c r="V7" i="16"/>
  <c r="U7" i="16"/>
  <c r="V12" i="16"/>
  <c r="V10" i="16"/>
  <c r="V8" i="16"/>
  <c r="S12" i="16"/>
  <c r="S10" i="16"/>
  <c r="S8" i="16"/>
  <c r="U12" i="16"/>
  <c r="U10" i="16"/>
  <c r="U8" i="16"/>
  <c r="T12" i="16"/>
  <c r="T10" i="16"/>
  <c r="T8" i="16"/>
  <c r="S7" i="16"/>
  <c r="W19" i="11"/>
  <c r="W17" i="11"/>
  <c r="W15" i="11"/>
  <c r="W13" i="11"/>
  <c r="W11" i="11"/>
  <c r="W9" i="11"/>
  <c r="W7" i="11"/>
  <c r="V19" i="11"/>
  <c r="V15" i="11"/>
  <c r="V11" i="11"/>
  <c r="V9" i="11"/>
  <c r="U19" i="11"/>
  <c r="U15" i="11"/>
  <c r="U11" i="11"/>
  <c r="U7" i="11"/>
  <c r="T19" i="11"/>
  <c r="T17" i="11"/>
  <c r="T15" i="11"/>
  <c r="T13" i="11"/>
  <c r="T11" i="11"/>
  <c r="T9" i="11"/>
  <c r="V17" i="11"/>
  <c r="V13" i="11"/>
  <c r="V7" i="11"/>
  <c r="U17" i="11"/>
  <c r="U13" i="11"/>
  <c r="U9" i="11"/>
  <c r="W18" i="11"/>
  <c r="W14" i="11"/>
  <c r="W10" i="11"/>
  <c r="W6" i="11"/>
  <c r="V18" i="11"/>
  <c r="V14" i="11"/>
  <c r="V10" i="11"/>
  <c r="V8" i="11"/>
  <c r="U18" i="11"/>
  <c r="U14" i="11"/>
  <c r="U10" i="11"/>
  <c r="U6" i="11"/>
  <c r="T20" i="11"/>
  <c r="T18" i="11"/>
  <c r="T16" i="11"/>
  <c r="T14" i="11"/>
  <c r="T12" i="11"/>
  <c r="T10" i="11"/>
  <c r="T8" i="11"/>
  <c r="W20" i="11"/>
  <c r="W16" i="11"/>
  <c r="W12" i="11"/>
  <c r="W8" i="11"/>
  <c r="V20" i="11"/>
  <c r="V16" i="11"/>
  <c r="V12" i="11"/>
  <c r="V6" i="11"/>
  <c r="U20" i="11"/>
  <c r="U16" i="11"/>
  <c r="U12" i="11"/>
  <c r="U8" i="11"/>
  <c r="T9" i="5"/>
  <c r="U9" i="5"/>
  <c r="U10" i="5"/>
  <c r="T10" i="5"/>
  <c r="W21" i="5"/>
  <c r="T22" i="5"/>
  <c r="T21" i="5"/>
  <c r="V22" i="5"/>
  <c r="U22" i="5"/>
  <c r="S22" i="5"/>
  <c r="V21" i="5"/>
  <c r="U21" i="5"/>
  <c r="S11" i="5"/>
  <c r="W11" i="5"/>
  <c r="V11" i="5"/>
  <c r="U11" i="5"/>
  <c r="O22" i="2" l="1"/>
  <c r="O23" i="2"/>
  <c r="O24" i="2"/>
  <c r="O25" i="2"/>
  <c r="O26" i="2"/>
  <c r="S26" i="2"/>
  <c r="R26" i="2"/>
  <c r="Q26" i="2"/>
  <c r="P26" i="2"/>
  <c r="O13" i="2"/>
  <c r="P13" i="2"/>
  <c r="Q13" i="2"/>
  <c r="R13" i="2"/>
  <c r="S13" i="2"/>
  <c r="O14" i="2"/>
  <c r="P14" i="2"/>
  <c r="Q14" i="2"/>
  <c r="R14" i="2"/>
  <c r="S14" i="2"/>
  <c r="O15" i="2"/>
  <c r="P15" i="2"/>
  <c r="Q15" i="2"/>
  <c r="R15" i="2"/>
  <c r="S15" i="2"/>
  <c r="O16" i="2"/>
  <c r="P16" i="2"/>
  <c r="Q16" i="2"/>
  <c r="R16" i="2"/>
  <c r="S16" i="2"/>
  <c r="P12" i="2"/>
  <c r="Q12" i="2"/>
  <c r="R12" i="2"/>
  <c r="S12" i="2"/>
  <c r="O12" i="2"/>
  <c r="F8" i="11"/>
  <c r="F7" i="11" l="1"/>
  <c r="E17" i="6" l="1"/>
  <c r="F8" i="5" l="1"/>
  <c r="F9" i="5" l="1"/>
  <c r="E16" i="6" l="1"/>
  <c r="E13" i="6"/>
  <c r="E12" i="6"/>
  <c r="E10" i="6"/>
  <c r="E11" i="6"/>
  <c r="E7" i="6"/>
  <c r="E8" i="6"/>
  <c r="E6" i="6"/>
  <c r="F12" i="5"/>
  <c r="F14" i="5"/>
  <c r="F7" i="5"/>
  <c r="F17" i="5"/>
  <c r="F13" i="5"/>
  <c r="F11" i="5"/>
  <c r="F10" i="4"/>
  <c r="F15" i="4" l="1"/>
  <c r="F11" i="4" l="1"/>
  <c r="F9" i="4"/>
  <c r="F7" i="4"/>
  <c r="F14" i="4"/>
  <c r="F12" i="4"/>
  <c r="F19" i="4"/>
  <c r="F18" i="4"/>
  <c r="F17" i="4"/>
  <c r="F16" i="4"/>
  <c r="P23" i="2" l="1"/>
  <c r="Q23" i="2"/>
  <c r="R23" i="2"/>
  <c r="S23" i="2"/>
  <c r="P24" i="2"/>
  <c r="Q24" i="2"/>
  <c r="R24" i="2"/>
  <c r="S24" i="2"/>
  <c r="P25" i="2"/>
  <c r="Q25" i="2"/>
  <c r="R25" i="2"/>
  <c r="S25" i="2"/>
  <c r="Q22" i="2"/>
  <c r="R22" i="2"/>
  <c r="S22" i="2"/>
  <c r="P22" i="2"/>
  <c r="S13" i="17" l="1"/>
  <c r="W13" i="17"/>
  <c r="V13" i="17"/>
  <c r="U13" i="17"/>
  <c r="T13" i="17"/>
  <c r="T12" i="17"/>
  <c r="S12" i="17"/>
  <c r="W12" i="17"/>
  <c r="U12" i="17"/>
  <c r="V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Cowper-Heays</author>
    <author>tc={72A8B1D9-F831-42D2-BEB2-FECD88CE15C2}</author>
    <author>tc={2F279D28-80CC-401F-9758-1F12C43A4B6C}</author>
    <author>tc={AA4FFC0B-A6F0-4778-AF68-4F1CDEE0F332}</author>
    <author>tc={26186184-809A-4A26-9FF9-7342D14882BE}</author>
    <author>tc={5E9130E4-A005-4D63-83F7-51A6DC42988F}</author>
    <author>tc={A44ED03D-8423-41B6-AB78-46F11F267FB8}</author>
  </authors>
  <commentList>
    <comment ref="Q4" authorId="0" shapeId="0" xr:uid="{106EDD2B-C57B-4A29-8002-285977547B67}">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1911B979-3E9B-4BA4-B7E9-7D762D9CB175}">
      <text>
        <r>
          <rPr>
            <sz val="9"/>
            <color indexed="81"/>
            <rFont val="Tahoma"/>
            <family val="2"/>
          </rPr>
          <t xml:space="preserve">Risk rating automatically results from ratings given to exposure, sensitivity and adaptive capacity
</t>
        </r>
      </text>
    </comment>
    <comment ref="F6" authorId="1" shapeId="0" xr:uid="{72A8B1D9-F831-42D2-BEB2-FECD88CE15C2}">
      <text>
        <t>[Threaded comment]
Your version of Excel allows you to read this threaded comment; however, any edits to it will get removed if the file is opened in a newer version of Excel. Learn more: https://go.microsoft.com/fwlink/?linkid=870924
Comment:
    I am not sure of any links between climate change and increased rainfall and flooding, and oxygen levels...</t>
      </text>
    </comment>
    <comment ref="F7" authorId="2" shapeId="0" xr:uid="{2F279D28-80CC-401F-9758-1F12C43A4B6C}">
      <text>
        <t>[Threaded comment]
Your version of Excel allows you to read this threaded comment; however, any edits to it will get removed if the file is opened in a newer version of Excel. Learn more: https://go.microsoft.com/fwlink/?linkid=870924
Comment:
    Firstly, it is only phosphorus that is associated with sediment that may increase from runoof.  However, any increased sediment runoff from agricultural areas as a result of increased flooding is unlikely to have any major effects, as the increased flows will effectively dilute the increased nutrients due to the higher flows.
Reply:
    Changed to relate to contaminants</t>
      </text>
    </comment>
    <comment ref="F8" authorId="3" shapeId="0" xr:uid="{AA4FFC0B-A6F0-4778-AF68-4F1CDEE0F332}">
      <text>
        <t>[Threaded comment]
Your version of Excel allows you to read this threaded comment; however, any edits to it will get removed if the file is opened in a newer version of Excel. Learn more: https://go.microsoft.com/fwlink/?linkid=870924
Comment:
    1. I am not sure how increased flooding will "convert wetlands to lakes", especially if baseflow reductions are likely to potentially reduce the amount of water flowing into  wetlands.  Lakes are much deeper than wetlands, and so it is highly unlikely that a shallow wetland would convert into a lake.
2. On one hand it is thought that the frequency and magnitude of  rainfall events could increase, while on the other hand, it is thought that periods of low rainfall (and higher temperatures) could increase.  These opposing stressors are unlikely to have clear-cut effects on wetlands, so marginal zones may not in fact decrease as a result of more intense ad frequent rainfall.
I think that there are far more important stressors to wetlands that are currently operating such as increased nutrients and invasive species</t>
      </text>
    </comment>
    <comment ref="F9" authorId="4" shapeId="0" xr:uid="{26186184-809A-4A26-9FF9-7342D14882BE}">
      <text>
        <t>[Threaded comment]
Your version of Excel allows you to read this threaded comment; however, any edits to it will get removed if the file is opened in a newer version of Excel. Learn more: https://go.microsoft.com/fwlink/?linkid=870924
Comment:
    Within the Whakatane District, we only have two major lakes: Matahina and Aniwaniwa.  The latter is more like a regulated (impounded) river and only rarely stratifies, while Lake Matahina does in fact behave more like a lake.</t>
      </text>
    </comment>
    <comment ref="C11" authorId="5" shapeId="0" xr:uid="{5E9130E4-A005-4D63-83F7-51A6DC42988F}">
      <text>
        <t>[Threaded comment]
Your version of Excel allows you to read this threaded comment; however, any edits to it will get removed if the file is opened in a newer version of Excel. Learn more: https://go.microsoft.com/fwlink/?linkid=870924
Comment:
    I do not know why this is restricted only to lakes.  Fires can also affect rivers.  I have also separated this into 2: large and small rivers as they will have very different susceptabilities</t>
      </text>
    </comment>
    <comment ref="C12" authorId="6" shapeId="0" xr:uid="{A44ED03D-8423-41B6-AB78-46F11F267FB8}">
      <text>
        <t>[Threaded comment]
Your version of Excel allows you to read this threaded comment; however, any edits to it will get removed if the file is opened in a newer version of Excel. Learn more: https://go.microsoft.com/fwlink/?linkid=870924
Comment:
    I have separated this into large and small rivers, as they will have different susceptibilities to fire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BFCA3A2A-DEB4-4115-BB8C-7A2AD977C36F}">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DB8EF72E-D87A-409A-9234-2B412AC6061C}">
      <text>
        <r>
          <rPr>
            <sz val="9"/>
            <color indexed="81"/>
            <rFont val="Tahoma"/>
            <family val="2"/>
          </rPr>
          <t xml:space="preserve">Risk rating automatically results from ratings given to exposure, sensitivity and adaptive capacity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3656AF84-2A1A-4160-B857-55325CE9CB25}">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B35A7394-46EF-4DA2-B432-73DC46BEB699}">
      <text>
        <r>
          <rPr>
            <sz val="9"/>
            <color indexed="81"/>
            <rFont val="Tahoma"/>
            <family val="2"/>
          </rPr>
          <t xml:space="preserve">Risk rating automatically results from ratings given to exposure, sensitivity and adaptive capacity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6BB40316-9777-4CF4-97DA-BFBFBCF10FA6}">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EAE7DBCD-DA6E-4890-A227-953ADF3B5CA5}">
      <text>
        <r>
          <rPr>
            <sz val="9"/>
            <color indexed="81"/>
            <rFont val="Tahoma"/>
            <family val="2"/>
          </rPr>
          <t xml:space="preserve">Risk rating automatically results from ratings given to exposure, sensitivity and adaptive capacity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Katherine Cowper-Heays</author>
    <author>tc={AD4B02DF-8D61-4900-9FA6-943E7CE96742}</author>
  </authors>
  <commentList>
    <comment ref="R4" authorId="0" shapeId="0" xr:uid="{3EB5933A-C2D1-4AED-B87A-F3794027EB3A}">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EC24B5DA-400C-4391-85CF-D5ADDE716496}">
      <text>
        <r>
          <rPr>
            <sz val="9"/>
            <color indexed="81"/>
            <rFont val="Tahoma"/>
            <family val="2"/>
          </rPr>
          <t xml:space="preserve">Risk rating automatically results from ratings given to exposure, sensitivity and adaptive capacity
</t>
        </r>
      </text>
    </comment>
    <comment ref="G17" authorId="1" shapeId="0" xr:uid="{AD4B02DF-8D61-4900-9FA6-943E7CE96742}">
      <text>
        <t>[Threaded comment]
Your version of Excel allows you to read this threaded comment; however, any edits to it will get removed if the file is opened in a newer version of Excel. Learn more: https://go.microsoft.com/fwlink/?linkid=870924
Comment:
    Refers to inundation?</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32A02543-D463-4701-8B5D-5D8D1ADCC28E}">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 ref="R4" authorId="0" shapeId="0" xr:uid="{E7EA6C83-E291-4DE1-8BBA-AAE1E0FE9A93}">
      <text>
        <r>
          <rPr>
            <sz val="9"/>
            <color indexed="81"/>
            <rFont val="Tahoma"/>
            <family val="2"/>
          </rPr>
          <t xml:space="preserve">Risk rating automatically results from ratings given to exposure, sensitivity and adaptive capacity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4770B8FB-40DA-48D7-9E97-933E2C3EE90F}">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 ref="R4" authorId="0" shapeId="0" xr:uid="{517B1741-F26C-46C0-B49B-7D729AF60206}">
      <text>
        <r>
          <rPr>
            <sz val="9"/>
            <color indexed="81"/>
            <rFont val="Tahoma"/>
            <family val="2"/>
          </rPr>
          <t xml:space="preserve">Risk rating automatically results from ratings given to exposure, sensitivity and adaptive capacity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F2C8C100-01A1-42F1-BA2D-E50D5F33DA17}">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Katherine Cowper-Heays</author>
    <author>tc={7DF348E0-49DE-48BB-BEB5-4311FB650B2D}</author>
    <author>tc={A3AC8EF7-8F27-458F-A359-767CC960C94D}</author>
    <author>tc={4E2AFEB2-F969-4A4B-9CC7-E79F72BC6E93}</author>
  </authors>
  <commentList>
    <comment ref="R4" authorId="0" shapeId="0" xr:uid="{29CCD962-177D-49B0-8C42-FEFF2B52E192}">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3F92EE01-AEEE-4220-9B87-371AA5089979}">
      <text>
        <r>
          <rPr>
            <sz val="9"/>
            <color indexed="81"/>
            <rFont val="Tahoma"/>
            <family val="2"/>
          </rPr>
          <t xml:space="preserve">Risk rating automatically results from ratings given to exposure, sensitivity and adaptive capacity
</t>
        </r>
      </text>
    </comment>
    <comment ref="A14" authorId="1" shapeId="0" xr:uid="{7DF348E0-49DE-48BB-BEB5-4311FB650B2D}">
      <text>
        <t>[Threaded comment]
Your version of Excel allows you to read this threaded comment; however, any edits to it will get removed if the file is opened in a newer version of Excel. Learn more: https://go.microsoft.com/fwlink/?linkid=870924
Comment:
    combined</t>
      </text>
    </comment>
    <comment ref="G15" authorId="2" shapeId="0" xr:uid="{A3AC8EF7-8F27-458F-A359-767CC960C94D}">
      <text>
        <t>[Threaded comment]
Your version of Excel allows you to read this threaded comment; however, any edits to it will get removed if the file is opened in a newer version of Excel. Learn more: https://go.microsoft.com/fwlink/?linkid=870924
Comment:
    Should be above?</t>
      </text>
    </comment>
    <comment ref="O15" authorId="3" shapeId="0" xr:uid="{4E2AFEB2-F969-4A4B-9CC7-E79F72BC6E93}">
      <text>
        <t>[Threaded comment]
Your version of Excel allows you to read this threaded comment; however, any edits to it will get removed if the file is opened in a newer version of Excel. Learn more: https://go.microsoft.com/fwlink/?linkid=870924
Comment:
    Sits with risk above?</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5662798C-E18F-4055-8093-66EFD29CAAF0}">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5A72219E-C623-4004-B6FD-05C6ACFE801C}">
      <text>
        <r>
          <rPr>
            <sz val="9"/>
            <color indexed="81"/>
            <rFont val="Tahoma"/>
            <family val="2"/>
          </rPr>
          <t xml:space="preserve">Risk rating automatically results from ratings given to exposure, sensitivity and adaptive capacity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2BBCA8CF-2F6A-441F-ACD8-A18C1CF4EE8C}">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B7D52BE0-8A30-469E-9073-EF8341F1175E}">
      <text>
        <r>
          <rPr>
            <sz val="9"/>
            <color indexed="81"/>
            <rFont val="Tahoma"/>
            <family val="2"/>
          </rPr>
          <t xml:space="preserve">Risk rating automatically results from ratings given to exposure, sensitivity and adaptive capacity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54E377BE-6C5A-44EE-9261-3492F00561DD}">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A2EDD1A9-682D-4E81-B448-25D09A4BD805}">
      <text>
        <r>
          <rPr>
            <sz val="9"/>
            <color indexed="81"/>
            <rFont val="Tahoma"/>
            <family val="2"/>
          </rPr>
          <t xml:space="preserve">Risk rating automatically results from ratings given to exposure, sensitivity and adaptive capacity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R4" authorId="0" shapeId="0" xr:uid="{C668E1DE-75B9-4346-8736-DDA68F01ED66}">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S4" authorId="0" shapeId="0" xr:uid="{CE30B1AB-3410-45E8-A842-CB5613442CCF}">
      <text>
        <r>
          <rPr>
            <sz val="9"/>
            <color indexed="81"/>
            <rFont val="Tahoma"/>
            <family val="2"/>
          </rPr>
          <t xml:space="preserve">Risk rating automatically results from ratings given to exposure, sensitivity and adaptive capacity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07D8589C-DE70-491B-9B90-54A63D527975}">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CED17061-6833-4CBA-B820-B0D734BD8B8B}">
      <text>
        <r>
          <rPr>
            <sz val="9"/>
            <color indexed="81"/>
            <rFont val="Tahoma"/>
            <family val="2"/>
          </rPr>
          <t xml:space="preserve">Risk rating automatically results from ratings given to exposure, sensitivity and adaptive capacity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6CAF8AA7-D983-4BB0-A2E4-D79452874553}">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418E500B-18A0-46F9-A8C2-1FB7E19975F1}">
      <text>
        <r>
          <rPr>
            <sz val="9"/>
            <color indexed="81"/>
            <rFont val="Tahoma"/>
            <family val="2"/>
          </rPr>
          <t xml:space="preserve">Risk rating automatically results from ratings given to exposure, sensitivity and adaptive capacity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Katherine Cowper-Heays</author>
    <author>tc={A4AC0F84-E10B-4B99-A8CF-1959575BA615}</author>
  </authors>
  <commentList>
    <comment ref="Q4" authorId="0" shapeId="0" xr:uid="{03C35CE8-60A3-4C2D-993D-A6BA9CD7D2D1}">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D177AC47-AFF5-404B-B866-F6BB27F88D83}">
      <text>
        <r>
          <rPr>
            <sz val="9"/>
            <color indexed="81"/>
            <rFont val="Tahoma"/>
            <family val="2"/>
          </rPr>
          <t xml:space="preserve">Risk rating automatically results from ratings given to exposure, sensitivity and adaptive capacity
</t>
        </r>
      </text>
    </comment>
    <comment ref="E11" authorId="1" shapeId="0" xr:uid="{A4AC0F84-E10B-4B99-A8CF-1959575BA615}">
      <text>
        <t>[Threaded comment]
Your version of Excel allows you to read this threaded comment; however, any edits to it will get removed if the file is opened in a newer version of Excel. Learn more: https://go.microsoft.com/fwlink/?linkid=870924
Comment:
    Speak to BOPRC</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E0C8A31B-CECA-4589-839A-12D63E22AC5A}">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5C55A831-0821-457B-A9F2-1024402E22F6}">
      <text>
        <r>
          <rPr>
            <sz val="9"/>
            <color indexed="81"/>
            <rFont val="Tahoma"/>
            <family val="2"/>
          </rPr>
          <t xml:space="preserve">Risk rating automatically results from ratings given to exposure, sensitivity and adaptive capacity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Katherine Cowper-Heays</author>
    <author>tc={5948C9B9-8EBB-456D-84B7-A5D4C6CD36C1}</author>
  </authors>
  <commentList>
    <comment ref="Q4" authorId="0" shapeId="0" xr:uid="{3A2DBD81-C7C9-4E02-80D2-A0C42E3D655A}">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487337FE-4487-4938-B7C7-707DEC436B77}">
      <text>
        <r>
          <rPr>
            <sz val="9"/>
            <color indexed="81"/>
            <rFont val="Tahoma"/>
            <family val="2"/>
          </rPr>
          <t xml:space="preserve">Risk rating automatically results from ratings given to exposure, sensitivity and adaptive capacity
</t>
        </r>
      </text>
    </comment>
    <comment ref="L6" authorId="1" shapeId="0" xr:uid="{5948C9B9-8EBB-456D-84B7-A5D4C6CD36C1}">
      <text>
        <t>[Threaded comment]
Your version of Excel allows you to read this threaded comment; however, any edits to it will get removed if the file is opened in a newer version of Excel. Learn more: https://go.microsoft.com/fwlink/?linkid=870924
Comment:
    Incorrect?
Reply:
    Amended in column G</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Q4" authorId="0" shapeId="0" xr:uid="{0AF9F61A-ECCF-4522-8BA1-7021040EE2F2}">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amended to suit.</t>
        </r>
      </text>
    </comment>
    <comment ref="R4" authorId="0" shapeId="0" xr:uid="{2AFFD6A5-93FB-40CE-92EC-A1D3FEBD9FFE}">
      <text>
        <r>
          <rPr>
            <sz val="9"/>
            <color indexed="81"/>
            <rFont val="Tahoma"/>
            <family val="2"/>
          </rPr>
          <t xml:space="preserve">Risk rating automatically results from ratings given to exposure, sensitivity and adaptive capacity
</t>
        </r>
      </text>
    </comment>
  </commentList>
</comments>
</file>

<file path=xl/sharedStrings.xml><?xml version="1.0" encoding="utf-8"?>
<sst xmlns="http://schemas.openxmlformats.org/spreadsheetml/2006/main" count="4323" uniqueCount="1191">
  <si>
    <t>Instructions / overview</t>
  </si>
  <si>
    <r>
      <t xml:space="preserve">Whakatane District Council is undertaking a climate change risk assessment to identify and understand climate change risks within the district.
This workbook documents a series of focussed discussions that were held with subject matter experts to inform a detailed assessment of climate risks between June and September 2024. 
This version is a draft workbook for circulation to participants of the climate change risk assessment workshops. Notes taken during the workshop sessions have been tidied and completed based on the discussion during the workshop. For risks that were not rated during the workshops, an initial rating has been applied based on the workshop discussions. 
We ask that you please:
•	Review the subject area for which you were involved (or were invited but did not attend). The attached workbook is split into tabs by subject matter. 
•	Review the risks in the relevant tab to see that they accurately reflect the discussion and your perspectives. If you make changes, please highlight these in a </t>
    </r>
    <r>
      <rPr>
        <sz val="11"/>
        <color theme="9"/>
        <rFont val="Calibri"/>
        <family val="2"/>
        <scheme val="minor"/>
      </rPr>
      <t>different colour</t>
    </r>
    <r>
      <rPr>
        <sz val="11"/>
        <color theme="1"/>
        <rFont val="Calibri"/>
        <family val="2"/>
        <scheme val="minor"/>
      </rPr>
      <t xml:space="preserve">, or summarise your comments in an email.
</t>
    </r>
  </si>
  <si>
    <t xml:space="preserve">Source: </t>
  </si>
  <si>
    <t xml:space="preserve">Pearce et al. (2019) Climate change projections and impacts for the Bay of Plenty Region October 2019. NIWA client report 2019218AK  </t>
  </si>
  <si>
    <t>WDC Climate Change Risk Assessment</t>
  </si>
  <si>
    <t>Risk assessment workbook for direct climate risks</t>
  </si>
  <si>
    <t xml:space="preserve">Freshwater ecosystems </t>
  </si>
  <si>
    <t>Risk_ID</t>
  </si>
  <si>
    <t>Domain</t>
  </si>
  <si>
    <t>Element at risk (primary)</t>
  </si>
  <si>
    <t>Climate hazard</t>
  </si>
  <si>
    <t>Risk statement</t>
  </si>
  <si>
    <t>Risk description</t>
  </si>
  <si>
    <t>Exposure</t>
  </si>
  <si>
    <t>Exposure rating justification / comments</t>
  </si>
  <si>
    <t>Sensitivity</t>
  </si>
  <si>
    <t>Sensitivity rating justification / comments</t>
  </si>
  <si>
    <t>Adaptive capacity</t>
  </si>
  <si>
    <t>Adaptive capacity rating justification / comments</t>
  </si>
  <si>
    <t>Vulnerability</t>
  </si>
  <si>
    <t xml:space="preserve">Risk </t>
  </si>
  <si>
    <t>Exacerbating factors
(outside of climate space)</t>
  </si>
  <si>
    <t>Primary source</t>
  </si>
  <si>
    <t>Workshop source</t>
  </si>
  <si>
    <t>Present</t>
  </si>
  <si>
    <t>Mid 
2050
RCP4.5</t>
  </si>
  <si>
    <t>Mid 
2050
RCP8.5</t>
  </si>
  <si>
    <t>Long 2100
RCP4.5</t>
  </si>
  <si>
    <t>Long 2100
RCP8.5</t>
  </si>
  <si>
    <t>FW1</t>
  </si>
  <si>
    <t>Natural environment</t>
  </si>
  <si>
    <t>Freshwater ecosystems and species</t>
  </si>
  <si>
    <t>Increased extreme rainfall and flooding</t>
  </si>
  <si>
    <t xml:space="preserve">Freshwater ecosystems may be damaged by increased rainfall and flooding. Increased frequency of peak flows within river systems can lead to increased erosion along river banks. This can cause a loss of vegetation and aquatic habitat, change river morphology,  increase sedimentation downstream, smother habitats, and impact the nesting locations of some wildlife. Increased flood debris may clog waterways. Flooding can cause topsoil erosion that can degrade water quality and accumulate in lakes. This can impact fish behavioural cues e.g. breeding and migration (whitebait) or damage and destroy vegetation e.g. watercress. </t>
  </si>
  <si>
    <t>Moderate</t>
  </si>
  <si>
    <t>High</t>
  </si>
  <si>
    <t>Zygadlo et al (2923) reported the results of an external panel assessment of climate change, land use change and BMPs on water quality and ecological attributes.  This report is relevant in that is showed the following: 1). The relatively small differences in rainfall in the two scenarios to 2050 (-8%  to -15% summer flows) are not considered large enough to have significant effects on measurable ecological processes in streams, with only small changes in state predicted. 2). The relatively small differences in the 2100 RCP 4.5 scenario is also considered to have little effects on ecological processes. 3). The slight increase in flood events and increase in low flows in the RCP8.5 scenario in 2100 may however have larger effects on stream ecosystems.</t>
  </si>
  <si>
    <t xml:space="preserve">Many NZ Invertebrates (and to a lesser extent fish) are highly tolerant to a wide variety of flow regimes.  They generally recover quickly after flood events, and are also generally resistant to changes during low flow events, particularly in streams that do not accrue a high algal biomass.  A  small change in predicted flooding and droughts is thought to have only relatively minor effects on most freshwater processes, however as flood frequency increases, markedly beyond what the ecosystem has adapted to, sensitivity will increase (moderate rating chosen). </t>
  </si>
  <si>
    <t>Low</t>
  </si>
  <si>
    <t>Many NZ streams have a high resilience to flood events, and so are likely to adapt to the new increased flood frequency. Medium ad cap to 2050, and RCP4.5 to 2100, but this would be lower under RCP8.5 at 2100</t>
  </si>
  <si>
    <t>FW2</t>
  </si>
  <si>
    <t>Risk to riverine ecosystems and species due to increasing contaminant mobilisation (in more frequent events)</t>
  </si>
  <si>
    <t xml:space="preserve">Increasing frequency of flooding can increase contaminant mobilisation into streams and rivers. This can lead to increased plant growth, and which can degrade habitats. Contaminants include: nitrogen, phosphorous and E.coli. </t>
  </si>
  <si>
    <t>1). The relatively small differences in rainfall in the two scenarios to 2050 (-8%  to -15% summer flows) are not considered large enough to have significant effects on measurable ecological processes in streams. 2). The relatively small differences in the 2100 RCP 4.5 scenario is also considered to have little effects on ecological processes. 3). The slight increase in flood events and increase in low flows in the RCP8.5 scenario in 2100 may however have larger effects on stream ecosystems, IF this results in higher erosion. The results of Zygadlo et al suggested only a relatively small degree of change in sediment yields from catchments, although there was some variability between different land uses.</t>
  </si>
  <si>
    <t xml:space="preserve">Considered low sensitivity given majority of agricultural streams are pumice based streams where algal biomass is naturally low. Gravel bed streams may be more susceptible but are generally in forested catchments. </t>
  </si>
  <si>
    <t>Considered high, given as per sensitivity rating, pumice streams are more adaptable</t>
  </si>
  <si>
    <t>FW3</t>
  </si>
  <si>
    <t>Freshwater (wetland) ecosystems and species</t>
  </si>
  <si>
    <t>Dryness and drought</t>
  </si>
  <si>
    <t>Risk to wetland ecosystems and species due to dryness &amp; drought</t>
  </si>
  <si>
    <t xml:space="preserve">Wetland ecosystems may be exposed to increased variability and seasonality of rainfall, particularly in relation to longer dry periods. Baseflow reductions are likely to prevent recovery of streams and wetlands.
Loss of wetlands would destroy habitats of wetland species and trigger widespread changes in plant communities. </t>
  </si>
  <si>
    <t>Very High</t>
  </si>
  <si>
    <t>Changes in a wetlands hydrological regime will have major effects on its ecology.  However, the changes up to 2040 (and 2050) are not thought to be particularly large, but after this, the climatic changes may result in increased risk to some wetlands.  The overall sensitivity of a wetland to climate change is also strongly affected by the type of wetland (e.g., bogs - which are rainfall dependent) or swamp, which are groundwater level dependent). The effects are also highly dependent on the size of the wetland and the surrounding landscape.</t>
  </si>
  <si>
    <t>Wetlands are very sensitive to changes in their hydrological regime, and wetland drying more often than not will result in invasive species becoming dominant, and will make these environments more susceptible to fire</t>
  </si>
  <si>
    <t>Wetlands have little capacity to adapt to changing hydrological conditions</t>
  </si>
  <si>
    <t>FW4</t>
  </si>
  <si>
    <t>Higher temperature (including increased hot days)</t>
  </si>
  <si>
    <t>Warmer temperatures may impact stream, river and lake ecosystems due to increased water temperature and consequential changes to vertical stratification within the lakes. Warmer freshwater bodies result in reduced oxygen availability, higher evapotranspiration and increased likelihood of algal blooms and other signs of disease, and increased instances of invasive fish. Warmer temperatures can be damaging to some aquatic species, effects may be compounded during times of low flows. 
In streams and rivers, high temps will result in lower oxygen, increased plant growth and exceedance of thermal tolerances for certain species (eg galaxiids)</t>
  </si>
  <si>
    <t>There are only 2 lakes in the Whakatane District, both of which are likely to be relatively resistant to small increases in temperature.  Lake Aniwaniwa behaves more like an impounded river, and only weakly stratifies, whereas Lake Matahina does stratify.  This lake may display potential thermal stratification with warmer temperatures, but given its artificial nature, and relatively low biodiversity, this is regarded as having moderate risk.  Many rivers in the district flow through forests (exotic or native), where the shade will also confer some resistance to change.  However, open waterways flowing through agricultural or urban areas may be subject to increased heat stress.</t>
  </si>
  <si>
    <t>Given the often shaded nature of many waterways within the district (especially in the upper catchments), the effects of increase temperatures would be reduced.  However, the mainstem rivers are likely to experience higher temperatures, especially in their shallower areas.  This may lead to potential increased algal blooms, and increased stress for many fish and, potentially, invertebrates.</t>
  </si>
  <si>
    <t>Medium</t>
  </si>
  <si>
    <t>The adaptive capacity will vary: it will be medium in shaded systems, and low in unshaded systems.</t>
  </si>
  <si>
    <t>FW5</t>
  </si>
  <si>
    <t>Freshwater (lake) ecosystems and species</t>
  </si>
  <si>
    <t>Increasing landslides</t>
  </si>
  <si>
    <t xml:space="preserve">Landslides can alter waterbodies, damaging and smothering habitats and increasing sediment loading in waterways. </t>
  </si>
  <si>
    <t>This risk is highly dependent on the biophysical class of the waterway, and the overall catchment conditions.</t>
  </si>
  <si>
    <t xml:space="preserve">Any potential risk of landslides, and the resultant smothering of streambeds also needs to consider that the increased rainfall will also remove this accumulated sediment from the waterways.  </t>
  </si>
  <si>
    <t>The adaptive capacity will vary: it will be medium in larger rivers with more stream power to remove built up sediments, and lower in smaller streams where stream power is less.</t>
  </si>
  <si>
    <t>FW6</t>
  </si>
  <si>
    <t>Small freshwater rivers and (lake) ecosystems and species</t>
  </si>
  <si>
    <t>Increased fire weather</t>
  </si>
  <si>
    <t>Risk to freshwater ecosystems and species due to increased fire weather</t>
  </si>
  <si>
    <t>Wildfires can directly damage or destroy freshwater ecosystems, damaging habitats and causing species mortality in smaller waterways and around lake margins. This is mainly due to ash entering the ecosystem</t>
  </si>
  <si>
    <t>The effects of fires on streams will very in proportion to the size of the stream.  For small smaller streams in close contact with the surrounding riparian area, will be much more sensitive than larger rivers, where the effects of riparian plants on shade and bank stability decrease.</t>
  </si>
  <si>
    <t xml:space="preserve">Moderate in Aniwaniwa, and high in Matahina. High sensitivity to small waterways, and to lakes Matahina and  Aniwaniwa, where pine plantations grow very close to their margins. </t>
  </si>
  <si>
    <t>Take long time to flush and recover</t>
  </si>
  <si>
    <t>FW7</t>
  </si>
  <si>
    <t>Larger rivers and their ecosystems and species</t>
  </si>
  <si>
    <t>Wildfires can directly damage or destroy freshwater ecosystems, damaging habitats and causing species mortality. This is mainly due to ash entering the ecosystem</t>
  </si>
  <si>
    <t>The effects of fires on streams will very in proportion to the size of the stream.  Larger rivers are thus less sensitive, as the effects of riparian plants on shade and bank stability decrease.</t>
  </si>
  <si>
    <t xml:space="preserve">Lower sensitivity to larger rivers. </t>
  </si>
  <si>
    <t>Large rivers would recover mor quickly than lakes or small rivers</t>
  </si>
  <si>
    <t>FW8</t>
  </si>
  <si>
    <t xml:space="preserve">Drought may cause periods of low flow or drying of streams and reduced of water availability in the wider hydrological cycle (e.g. lower groundwater). Low flows may stress ecosystems and compound the effects of warmer temperatures, which can be damaging to the health of native fish or cause increased species mortality. Changes to flows can impact habitats, and species behaviours (breeding/migration). E.g. margin nesting birds and galaxiids. Reduced inflows may cause increased nutrient concentration due to an increased residence time within the lake. </t>
  </si>
  <si>
    <t>Invertebrate communities are very resilient to the effects of low flows. Similarly, many fish can tolerate periods of reduced flow as long as temperatures do not exceed their upper thermal limits, and they can find suitable shelter amongst instream or bankside habitat.  The predictive work of Zygadlo et al showed only nil to minor effects of drought on fish and invertebrate communities for both RCP4.5 and 8.5 to 2040.  However, with increased warming and potentially reduced flows in 2100, there are likely to be larger effects.</t>
  </si>
  <si>
    <t>Although there is a large degree of resilience in invertebrate and (to a slightly lesser extent) fish communities to low flows, these effects will increase in later years.  SO the sensitivity to 2050 would be low-moderate but the sensitivity in 2100 would be moderate to high.</t>
  </si>
  <si>
    <t>There is little adaptive capacity for invertebrates or fish to the effects of increasing low flows, as these effects are based on the organisms physiological requirements.  Implementation of BMPs will mitigate any affects of climate change in terms of elevated temperatures, but only in agricultural areas where this can be done</t>
  </si>
  <si>
    <t>FW9</t>
  </si>
  <si>
    <t>Riverine ecosystems and species</t>
  </si>
  <si>
    <t>Sea level rise and coastal flooding</t>
  </si>
  <si>
    <t>Risk to freshwater ecosystems and species due to sea level rise and increased saline intrusion</t>
  </si>
  <si>
    <t>River salinity may be impacted with rising sea levels, with implications for the river ecosystem.</t>
  </si>
  <si>
    <t>The upper limit of the salt wedge has major implications for freshwater ecology (for example, whitebait spawning), for the distribution of riparian plants, and for the types of benthic invertebrates that can live in the area.  Any movement of the salt wedge to upstream areas will result in a potential loss of current whitebait spawning areas, loss of freshwater riparian vegetation (and its possible replacement with saline adapted species), and potential increases in bank erosion as species such as crabs colonise muddy banks that have become exposed to saline water</t>
  </si>
  <si>
    <t>Given the number of critical ecological processes that occur at the interface of the freshwater and salt water environments, this is a very sensitive area. 
Across all exposed species, sensitivity considered moderate, however note this would be high for whitebait (inanga)</t>
  </si>
  <si>
    <t>Many of these ecological processes only occur at these ecotones between freshwater and saline environments.  Movement of these to upstream areas may be affected by other changes to the rivers natural morphology. For example, riparian vegetation at the current location of the salt wedge may be suitable for spawning as it is in a low gradient area, but if the location of this salt wedge is pushed further inland, there may not be a similar area of gently sloping banks with suitable vegetation for spawning to occur.</t>
  </si>
  <si>
    <t/>
  </si>
  <si>
    <t>Terrestrial ecosystems</t>
  </si>
  <si>
    <t>Element at risk (Secondary)</t>
  </si>
  <si>
    <t>TE1</t>
  </si>
  <si>
    <t>Terrestrial ecosystems and species at the coast and wetlands</t>
  </si>
  <si>
    <t>Native fauna at the coast (and wetlands)</t>
  </si>
  <si>
    <t>Increasing temperatures may result in heat stress or disruption to critical life stages for native animals. For example, temperatures can impact the breeding incubations for reptiles (tuatara) which can impact the reproductive ability of species, and can compound other environmental stressors. Many coastal areas are already under pressure, and there is limited ability to adapt or migrate</t>
  </si>
  <si>
    <t xml:space="preserve">Mean temperatures are projected to increase by up to 2.5-3oC under RCP 8.5 in most parts of the District. Seasonally, autumn and spring are projected to warm the most, with widespread warming of 3.0-3.5°C, and isolated inland areas experiencing 3.5-4.0°C of warming. The area closest to East Cape warms the least. </t>
  </si>
  <si>
    <t xml:space="preserve">Native species have variable sensitivity to temperature, the temperate shift may be small relative to the history of some species, however 'recent' climate trends have established more cold adapted species which could be sensitive to a relatively rapid rise in temperature. Warming temperatures may compound other stressors such as pests and environmental pressures, causing wider ecosystem degradation. Some species are more sensitive to temperature increases than others, in particular, Tuatara are extremely sensitive to temperature changes resulting in increased female species at higher temperatures. Warmer temperatures may contribute to drying out of habitats, reducing food availability for birds such as Kiwi (Whakatane) and Bittern. Increasing temperatures also favour exotic species, threatening native populations that are highly sensitive to competition such as geckos &amp; skinks. </t>
  </si>
  <si>
    <t>Low adaptive capacity given limited ability for coastal species to migrate due to limited habitat and ability to migrate</t>
  </si>
  <si>
    <t>TE2</t>
  </si>
  <si>
    <t xml:space="preserve">Terrestrial ecosystems and species in forests </t>
  </si>
  <si>
    <t>Native fauna within forests</t>
  </si>
  <si>
    <t xml:space="preserve">As above. Forest species will generally have more ability to adapt and migrate.
</t>
  </si>
  <si>
    <t xml:space="preserve">Mean temperatures are projected to increase by up to 2.5-3oC under RCP 8.5 in most parts of the District. Seasonally, autumn and spring are projected to warm the most, with widespread warming of 3.0-3.5°C, and isolated inland areas experiencing 3.5-4.0°C of warming. The area closest to East Cape warms the least. 
</t>
  </si>
  <si>
    <t xml:space="preserve">As above
</t>
  </si>
  <si>
    <t xml:space="preserve">Some species have the potential to shift behaviour or relocate to adapt.
</t>
  </si>
  <si>
    <t>TE3</t>
  </si>
  <si>
    <t>Terrestrial ecosystems and species</t>
  </si>
  <si>
    <t>Native flora</t>
  </si>
  <si>
    <t>Higher temperature (including increased hot days and fewer frost days)</t>
  </si>
  <si>
    <t>Increasing temperatures may result in heat stress, and may compromise plant photosynthesis. Increasing temperatures may lead to a reduction of frost days reducing the viability of critically rare frost flat ecosystems. Warmer conditions may encourage growth of exotic pest species such as invasive weeds or grazing and foraging animals (pigs, wallabies and deer) that can out compete or damage and destroy native plants. Warmer temperatures may drive mast responses in forests (high volumes of seed production) which can trigger a cascading response in the ecosystem, including increased reproduction of pests. 
Reduced frost days enables some pest species (eg Murtle rust) to establish further</t>
  </si>
  <si>
    <t xml:space="preserve">Temperatures are projected to increase across the District. Mean temperatures are projected to increase by up to 2.5-3oC under RCP 8.5 in most parts of the District. Seasonally, autumn and spring are projected to warm the most, with widespread warming of 3.0-3.5°C, and isolated inland areas experiencing 3.5-4.0°C of warming. </t>
  </si>
  <si>
    <t xml:space="preserve">Native flora are sensitive to changing temperatures and may respond through increased migration of northern species southward. Changing species composition may see increased competition in indigenous areas and see dominant indigenous species becoming problematic e.g. mangroves. Geographically constrained ecosystems such as low growing vegetation at the tops of high points, herb fields, and leatherwood shrublands are particularly sensitive to invasive species due to their unique characteristics and lack of capacity to adapt. It is likely that warming temperatures will push these species out, as there are limited high points in BOP, each with different flora that reaches its northern limits in these habitats. Other temperature related issues include the mast response which may be triggered by unsteady seasonal trends (e.g.  changes from one year to the next) however is less likely if temperatures increase at a steady rate. Some species require cold to germinate, (e.g. Hinau), and can currently sit for 2-3 years, reduced cold environments may prevent germination and expose ungerminated seeds to foragers. </t>
  </si>
  <si>
    <t>Flora generally have a lower capacity to relocate due to low mobility. A slow change of species composition in forests may occur as new species migrate southward. Migration is likely to be limited by the availability of land to establish new growth.</t>
  </si>
  <si>
    <t>TE4</t>
  </si>
  <si>
    <t>Terrestrial ecosystems and species - coastal</t>
  </si>
  <si>
    <t>Risk to terrestrial ecosystems at the coast due to dryness and drought</t>
  </si>
  <si>
    <t>Increased dryness and drought may cause stress on native ecosystems and forests due to drying. This may lead to increased fire risk (and subsequent loss of forest - an important carbon sink), increased spread of disease e.g. kauri dieback, and increased 'edge effect' where the edges of forest die back because of exposure to drying/high winds. Native species that are not drought tolerant may perish and be replaced by more tolerant species that could be invasive. Species may face increased pressure from predators (e.g. stoats), with increased exposure and vulnerability of prey as they spend more time searching for food due to changing conditions. Pest populations are likely to increase or establish in new areas as warmer temperatures increase breeding windows and provide a higher potential to overwinter.</t>
  </si>
  <si>
    <t>Terrestrial ecosystems are currently exposed to extended dry periods and drought. Drought (characterised by larger potential evapotranspiration deficit accumulations and more days of soil moisture deficit) is projected to increase over time across the region. Most severe PED is projected at the coast</t>
  </si>
  <si>
    <t xml:space="preserve">The combined impacts of drought and other climate changes are likely to drive broad changes to the ecosystem response as a whole, and see the loss of individual key species. Adaptive capacity is supported by connectivity of forests  which can support  dispersal to new areas. Connectivity is generally limited between small pockets of indigenous forests in coastal areas and lowlands. Some ecosystems may convert towards a coastal dominant structure (increasing population of Pohutukawa, kohekohe, puriri) with seed dispersal aided by coastal winds. </t>
  </si>
  <si>
    <t>TE5</t>
  </si>
  <si>
    <t>Terrestrial ecosystems and species - inland</t>
  </si>
  <si>
    <t>Risk to terrestrial ecosystems within forests due to dryness and drought</t>
  </si>
  <si>
    <t xml:space="preserve">Terrestrial ecosystems are currently exposed to extended dry periods and drought. Drought (characterised by larger potential evapotranspiration deficit accumulations and more days of soil moisture deficit) is projected to increase over time across the region, though less severe at the high elevations of the Urewera and Raukumara Ranges . </t>
  </si>
  <si>
    <t>Terrestrial inland ecosystems have a variable sensitivity to drought. Many species around wetlands/swamps, may be impacted, with drought causing changing  soil conditions and dry out, leading to loss of key species e.g. Pukatea. Drought may drive changing composition of forests, and may see species such as Kauri moving southward of its current southern threshold around Te Puke. Small fragmented pockets of indigenous forest are most sensitive to drought, such as pockets in lowlands and river margins (including Matai, ribbonwood). Seeding and fruiting may be disrupted due to drought, impacting regeneration and succession and leading to open understory which may be more erosion prone. 
Failure of fruiting and seeding can lead to wider ecosystem impacts, such as reduced food sources for birds, causing starvation. Drought also drives dry-out of soils which can impact bird species, including for Kiwi, where soil hardness can cause a loss of food source (insects). Similarly for Weka, who have shorter beaks and are forest edge dwellers. This is a particular issue around Whakatane, and less of an issue for softer alluvial soils.</t>
  </si>
  <si>
    <t xml:space="preserve">The adaptive capacity of inland forests in influenced by the seed dispersal of species and availability of receiving habitats. Many forest trees have a slow process of dispersal (e.g. Kauri falls from the tree, so very slow advancement) with others reliant on faster modes such as bird and wind distributed seed. Larger swathes of forest (e.g. ridgelines of Whakatane to Ureweras) can act as a connection to enable the spread of key species. Conservation efforts would improve the ecological potential of pockets / corridors within and between forests e.g. Wioeka, Raukumara, Te Urewera. </t>
  </si>
  <si>
    <t>TE6</t>
  </si>
  <si>
    <t>Extreme weather (wind and storms)</t>
  </si>
  <si>
    <t>Native trees and forests are at risk from high winds and storms due to increased storm and wind damage. Stronger winds will spread airborne disease (eg myrtle rust) which risks the loss of pohutukawa forest as well as other coastal fringe trees. Also, high winds can strip trees of immature fruit.</t>
  </si>
  <si>
    <t>Exposure to more extreme ex-tropical cyclones will increase over time. However average wind speeds are not projected to increase</t>
  </si>
  <si>
    <t>Smaller size remnant areas likely to be more sensitive (mainly in lowland and coastal areas). Larger forests likely to be less sensitive (inland).</t>
  </si>
  <si>
    <t>Generally low adaptive capacity</t>
  </si>
  <si>
    <t>TE7</t>
  </si>
  <si>
    <t>Risk to native forests in low lying areas are at risk of damage from flooding. This may disrupt or destroy habitats e.g. Puriri moth, Hochester frogs and nesting birds.</t>
  </si>
  <si>
    <t xml:space="preserve">Exposure of forests and native habitats to flooding is currently low, with infrequent flood damage occurring. Flood frequency and severity is projected to increase across the region, particularly in natural river systems that are not controlled by stopbanks or flood control. </t>
  </si>
  <si>
    <t xml:space="preserve">Rare ecosystem types (e.g.. totara forests) are located in floodplains Extreme flooding and erosion could threaten mature trees, cause damage to the understory and impact on regeneration. Flooding may also damage tree species that do not like to have their feet wet, as soil is saturated for longer periods of time. </t>
  </si>
  <si>
    <t xml:space="preserve">Lowland forests in floodplains have low adaptive capacity. Damage to forests may trigger establishment of weeds, that may be mitigated though weed management practices. </t>
  </si>
  <si>
    <t>TE8</t>
  </si>
  <si>
    <t>Risk to terrestrial ecosystems and species due to increasing landslides and soil erosion.</t>
  </si>
  <si>
    <t xml:space="preserve">Risk to native forests in steep areas  are at risk of damage from landslides and increased soil erosion. </t>
  </si>
  <si>
    <t>Increased erosion is linked closely to projected increase in temperature and drought</t>
  </si>
  <si>
    <t>Increasing landslides and soil erosion are likely to compound issues relating to warming temperatures and drought. The forest system is likely to change in response to warmer temperatures resulting in changes to soil composition and loss of the sub canopy. These changes combined with dry out of soils and increased rainfall are likely to drive increased erosion.</t>
  </si>
  <si>
    <t xml:space="preserve">Controls to support ecosystem health of forests and re-establish sub-canopy vegetation are needed to control increased erosion. </t>
  </si>
  <si>
    <t>Risk to terrestrial ecosystems and species due to increased fire weather</t>
  </si>
  <si>
    <r>
      <rPr>
        <sz val="10"/>
        <color rgb="FF000000"/>
        <rFont val="Calibri"/>
        <family val="2"/>
      </rPr>
      <t>Increa</t>
    </r>
    <r>
      <rPr>
        <sz val="10"/>
        <color theme="1"/>
        <rFont val="Calibri"/>
        <family val="2"/>
      </rPr>
      <t>sed occurrence of wildfire destroys forests and habitats</t>
    </r>
    <r>
      <rPr>
        <sz val="10"/>
        <color rgb="FF000000"/>
        <rFont val="Calibri"/>
        <family val="2"/>
      </rPr>
      <t>, may reduce forest growth and increase disease, cause loss of native species and disrupt natural food chains. This can lead to a loss of biodiversity or loss of rare species. Regenerating growth on fire damaged land is often dominated by exotic and invasive species such as wattle and gorse. Also there is potential for increased lightning strikes</t>
    </r>
  </si>
  <si>
    <t xml:space="preserve">Temperatures increases across the region are likely to contribute to increased fire risk.  </t>
  </si>
  <si>
    <t>Recovery of frost flats from fire is unlikely due to weed encroachment and is likely to compound the effect of increasing temperatures due to climate change.</t>
  </si>
  <si>
    <t>Coastal &amp; marine ecosystems</t>
  </si>
  <si>
    <t>C&amp;M1</t>
  </si>
  <si>
    <t>Coastal  ecosystems and species</t>
  </si>
  <si>
    <t xml:space="preserve">Sea level rise may damage coastal species and environments, as ecosystems on the coastal edge are inundated and may have limited space to shift landward. Many species have a limited range of mobility on the coast (e.g. spiders, katipo, geckos and skinks). Seabirds and plant species such as mangroves and saltmarsh are likely to be impacted by this 'coastal squeeze'.  Sea level rise may displace these habitats or remove them entirely, and threaten coastal settlements (see Built risks).
</t>
  </si>
  <si>
    <t xml:space="preserve">Mapping in Crawshaw &amp; Fox (2022) identifies coastal squeeze for saltmarsh in Ohiwa Harbour. 
Nearshore freshwater wetlands may be impacted by saline intrusion. 
Intertidal rocky shores may become subtidal reefs. 
https://atlas.boprc.govt.nz/api/v1/edms/document/A4275662/content 
</t>
  </si>
  <si>
    <t>Extreme</t>
  </si>
  <si>
    <t>Species have limited tolerance ranges for inundation or water coverage (e.g. need to be intertidal not subtidal).
May loose some of the intertidal rocky reefs surrounding Kohe point.
Estuarine marine habitats are highly sensitive to changing depths due to impacts on water clarity, exposure time, and hydrodynamics</t>
  </si>
  <si>
    <t>Very low</t>
  </si>
  <si>
    <t xml:space="preserve">Limited due to landscape e.g. steep cliffs surrounding estuary. 
Nature of shoreline may limit rocky intertidal platforms migrating up shore. 
</t>
  </si>
  <si>
    <t>C&amp;M2</t>
  </si>
  <si>
    <t>Coastal ecosystems and species</t>
  </si>
  <si>
    <t>Dunes</t>
  </si>
  <si>
    <t>Coastal erosion</t>
  </si>
  <si>
    <t>Risk to shoreline ecosystems and species due to coastal erosion</t>
  </si>
  <si>
    <t>Latest snapshot report 2023 for beach profiles shows erosion from Whakatāne to Ohiwa, and a mix of erosion and accretion to end of Matata straights. Erosion potential likely to increase with increased storm events. Sediment can move into nearshore shellfish beds. 
Sediment movements from erosion onto offshore habitats. Large slumping/erosion of cliffs in harbour can result in slugs of sediment depositing onto marine habitats</t>
  </si>
  <si>
    <t>Highly dependant on coastline and sources of sediment. Takes time for sediment to mobilise and move elsewhere thus can have impacts lasting longer than the erosion event.
Highly dependant on coastline and sources of sediment. Takes time for sediment to mobilise and move elsewhere thus can have impacts lasting longer than the erosion event.</t>
  </si>
  <si>
    <t xml:space="preserve">Ability to migrate dune location inland is often limited due to topography, build up settlements or road infrastructure. For example, SH2 runs the length of the Whakatane district area and will limit ability to naturally migrate dunes inland.
Low capacity to adapt if large erosional event, once habitats impacted they often struggle to reestablish due to changes in the environment. Focus needs to be on mitigation of on land contaminant sources. </t>
  </si>
  <si>
    <t>C&amp;M3</t>
  </si>
  <si>
    <t>Estuarine ecosystems and species</t>
  </si>
  <si>
    <t xml:space="preserve">Risk to inshore shallow marine ecosystems and species due to sea level rise </t>
  </si>
  <si>
    <t>Sea level rise may damage inshore shallow marine ecosystems and species, for example increasing water depth over seagrass may affect grass health.</t>
  </si>
  <si>
    <t xml:space="preserve">Increased water depth over submerged habitats, e.g. shellfish or seagrass. We already have lost most of subtidal seagrass beds due to limitations with light penetration through water (e.g. Due to sedimentation). Projected SLR will increase depths to outside working species ranges. Impacts on estuary currents due to changing water levels can impact locations of shellfish beds. </t>
  </si>
  <si>
    <t>Estuarine marine habitats are highly sensitive to changing depths due to impacts on water clarity, exposure time, and hydrodynamics</t>
  </si>
  <si>
    <t>Limited ability for marine species to adapt in particular when combined with land based stressors e.g. sedimentation, reduced light availability. Often limited ability for these habitats to reestablish further up in the estuary, due to current environmental pressures excluding them (e.g. high mud content in upper estuary reaches)</t>
  </si>
  <si>
    <t>C&amp;M4</t>
  </si>
  <si>
    <t>Marine ecosystems and species</t>
  </si>
  <si>
    <t>Marine heatwaves and ocean chemistry changes</t>
  </si>
  <si>
    <t>Risk to marine ecosystems and species due to increasing temperature,  marine heatwaves and ocean chemistry changes</t>
  </si>
  <si>
    <t>Marine fish, shellfish, and plant species may experience die-off, heat stress, increased algal blooms, increased migration, increased exotic species, reduced resilience and food web disruption due to increasing temperatures, changing ocean currents, marine heat-waves and ocean chemistry changes. This is important as many of these species have special significance as kai moana.</t>
  </si>
  <si>
    <t>Monitoring of sea temperatures show increasing water temps, including the impacts of marine heatwaves that have occurred over the past few years. Climate projections show increases to continue. Impacts of heat stress have been captured in monitoring throughout the years</t>
  </si>
  <si>
    <t xml:space="preserve">Marine habitat highly sensitive to change. Have seen sponge losses from heat waves, seagrass bleaching and die offs, increased prevalence of algal blooms, and impacts to shellfish. Inshore areas are even more at risk due to shallow depths and exposure at low tide. Large flow on effects from loss of core habitats to species that utilise that habitat for food or shelter, and effects to ecosystem functioning from loss of services such as nutrient cycling or carbon storage. Warmer waters may introduce new exotic species. </t>
  </si>
  <si>
    <t xml:space="preserve">There is little options to limit or buffer impacts from temperature and chemistry changes. Ensuring representative habitats are present across the region can introduce some resilience or source of new spat/seedlings if a particular area was to be lost to a heatwave event. </t>
  </si>
  <si>
    <t>C&amp;M5</t>
  </si>
  <si>
    <t>Runoff from increasing rainfall events and flooding can generate sediment plumes from rivers into coastal zones. Stormwater runoff entering the marine environment can be laden with sediment, nutrients, pesticides, chemicals, organics, pharmaceuticals etc. Micro-plastics, and organic contaminants bound to particles can influence animal uptake. Estuarine and harbour habitats may deteriorate due to reduced salinity during flooding  or due to habitat destruction related to erosion and sediment deposition.</t>
  </si>
  <si>
    <t xml:space="preserve">Current large rainfall events are having localised impacts on marine habitats, such as sediment causing large deposition events into estuaries and rocky reef systems, and corresponding losses in biodiversity due to smothering. Climate projects show this to increase significantly in intensity and frequency into the future. 
Estuaries accumulate sediments and contaminants which can build up to toxic levels or impact on species behaviour. </t>
  </si>
  <si>
    <t xml:space="preserve">Sediment is mobilised by rain events, travelling down rivers to be deposited into estuaries or coasts. Habitats highly sensitive to sediment deposition and impacts on water clarity, which can impact photosynthesis or filter feeding. Can make habitats more susceptible to algal blooms or fungal diseases. Freshwater pulses can impact on shellfish beds and other marine habitats. </t>
  </si>
  <si>
    <t xml:space="preserve">Low capacity to adapt, once habitats impacted they often struggle to reestablish due to changes in the environment. Focus needs to be on mitigation of on land contaminant sources. </t>
  </si>
  <si>
    <t>C&amp;M6</t>
  </si>
  <si>
    <t>Extreme weather storms and wind can damage intertidal habitat through erosion or hail damage (to mangroves as occurred in Ohiwa).</t>
  </si>
  <si>
    <t xml:space="preserve">Extreme events predicted to increase. Note similar impacts to those described in increased rainfall and flooding. Large winds etc can increase scour of habitats, or removal of plants such as seagrass or mangroves, kelp. Mobilisation of shellfish from deeper waters up onto beaches. </t>
  </si>
  <si>
    <t xml:space="preserve">Larger events can have bigger impacts, either to broader areas of the region or to an increased number of habitats. Mangroves may provide some resilience to saltmarsh from extreme events, however cumulative impacts or long lasting events may limit the protection. </t>
  </si>
  <si>
    <t xml:space="preserve">Depending on type of damage can be difficult to reestablish habitats. </t>
  </si>
  <si>
    <t>Biosecurity</t>
  </si>
  <si>
    <t>B1</t>
  </si>
  <si>
    <t>Terrestrial biosecurity</t>
  </si>
  <si>
    <t>Risk to terrestrial biosecurity, pests and weeds due to higher temperature, rainfall variability, dryness, and drought</t>
  </si>
  <si>
    <t xml:space="preserve">Exposure is currently considered moderate increasing to high over the long term. There are temperate pest species that currently cause issues and increasing temperatures may actually help to reduce their populations  </t>
  </si>
  <si>
    <t>Increasing temperatures will make our native species more vulnerable to the effects of pest species.</t>
  </si>
  <si>
    <t>Very low capacity of natural ecosystems. Human intervention possible at very high cost</t>
  </si>
  <si>
    <t>B2</t>
  </si>
  <si>
    <t>Erosion, landslips &amp; wildfire</t>
  </si>
  <si>
    <t>Risk to terrestrial biosecurity due to erosion, landslips and wildfire</t>
  </si>
  <si>
    <t>Coastal and inland erosion/landslips, and increasing wildfire will expose bare land. Regenerating growth is often dominated by exotic and invasive species such as pampas, wattle, and gorse that are difficult to eradicate. 
Pest species also make environments more vulnerable to erosion/wildfires</t>
  </si>
  <si>
    <t>Exposure is currently considered moderate increasing to high over the long term. Native species are easily out competed by pest species.</t>
  </si>
  <si>
    <t>Natural ecosystems are sensitive to this occurring</t>
  </si>
  <si>
    <t>Very low capacity of natural ecosystems. Human intervention possible at a very high cost.</t>
  </si>
  <si>
    <t>B3</t>
  </si>
  <si>
    <t>Marine biosecurity</t>
  </si>
  <si>
    <t>Risk to marine biosecurity due to increasing temperature and marine heatwaves</t>
  </si>
  <si>
    <t>Warming marine temperatures are likely to drive increased migration and increased exotic species. Species that have arrived on their own accord are generally undertaking an extension of their range. This may create issues for species that are already found in these locations as they may be out competed. For 'hitchhiker' pest species there is an ability to reduce their spread; however, there is no control over the natural dispersal of exotic species.</t>
  </si>
  <si>
    <t>On average 1 or 2 non-indigenous marine invaders per year across NZ
Limited knowledge however considered moderate currently but increasing rapidly over time</t>
  </si>
  <si>
    <t>Extreme sensitivity</t>
  </si>
  <si>
    <t>There are very limited options for human intervention and any measures are very costly.</t>
  </si>
  <si>
    <t>B4</t>
  </si>
  <si>
    <t>Freshwater biosecurity</t>
  </si>
  <si>
    <t>Risk to freshwater biosecurity due to increasing flooding</t>
  </si>
  <si>
    <r>
      <rPr>
        <sz val="10"/>
        <rFont val="Calibri"/>
        <family val="2"/>
        <scheme val="minor"/>
      </rPr>
      <t>Increased flooding can enable the spread of freshwater and terrestrial pest and weed species to downstream locations</t>
    </r>
    <r>
      <rPr>
        <sz val="10"/>
        <color rgb="FFFF0000"/>
        <rFont val="Calibri"/>
        <family val="2"/>
        <scheme val="minor"/>
      </rPr>
      <t xml:space="preserve"> </t>
    </r>
    <r>
      <rPr>
        <sz val="10"/>
        <rFont val="Calibri"/>
        <family val="2"/>
        <scheme val="minor"/>
      </rPr>
      <t xml:space="preserve">and typically isolated aquatic habitats (like ponds, wetlands, or floodplain lakes). </t>
    </r>
  </si>
  <si>
    <t>Exposure is currently considered moderate increasing to very high over the long term. The high frequency of flood events that will increase over the long term will exacerbate this risk. The impact of this risk generally limited to flood plains. The largest known impact is to primary production land.</t>
  </si>
  <si>
    <t>There are very limited natural adaptation measures but there are options for human intervention given the ability to target specific areas.</t>
  </si>
  <si>
    <t>B5</t>
  </si>
  <si>
    <t>Risk to freshwater biosecurity due to increasing temperature</t>
  </si>
  <si>
    <r>
      <t>Warming lake and river temperatures may expand the</t>
    </r>
    <r>
      <rPr>
        <sz val="10"/>
        <rFont val="Calibri"/>
        <family val="2"/>
        <scheme val="minor"/>
      </rPr>
      <t xml:space="preserve"> range and depth pest species can occupy</t>
    </r>
    <r>
      <rPr>
        <sz val="10"/>
        <color theme="1"/>
        <rFont val="Calibri"/>
        <family val="2"/>
        <scheme val="minor"/>
      </rPr>
      <t xml:space="preserve"> or population of many invasives pest species. 
</t>
    </r>
  </si>
  <si>
    <t xml:space="preserve">The introduction of new species should be limited with border controls; however, 'hitchhiker' species or accidental introductions allow pest species into these environments. </t>
  </si>
  <si>
    <t>Many are already impacted. Considered highly sensitive</t>
  </si>
  <si>
    <t>Health</t>
  </si>
  <si>
    <t>HE1</t>
  </si>
  <si>
    <t>Human</t>
  </si>
  <si>
    <t>Community health</t>
  </si>
  <si>
    <t>Higher temperatures can impact health, particularly in kaumatua, ageing and other vulnerable groups. Higher temperatures can increase the frequency of heat related illness such as dehydration, heat stroke, sunburn, respiratory conditions, injuries from accidents from water activities and increased instances of violence. Higher temperatures may also result in increased duration of pollen production (due to a longer growing season), with consequential impacts on allergy sufferers.</t>
  </si>
  <si>
    <t>The exposure of people to increasing temperatures will increase over time.</t>
  </si>
  <si>
    <t>People are sensitive to higher temperatures.</t>
  </si>
  <si>
    <t>There are a range of options that can be undertaken but this depends on peoples ability to resource them. The adaptive capacity is dependent on particular things such as general health, age, occupation. Outdoor occupations may have to change working hours to remain viable as daytime temperatures may be to high.</t>
  </si>
  <si>
    <t>HE2</t>
  </si>
  <si>
    <t>Direct risk to life from fire weather, including injury or death, and respiratory conditions (from ash).  Increased fire weather can result in loss of homes and risk to people's health and wellbeing</t>
  </si>
  <si>
    <t>The exposure of people to fire weather will increase over time as temperatures increase.  The increase of plantation forestry and maize cropping in close proximity to residential areas is a key reason for the exposure increase.</t>
  </si>
  <si>
    <t xml:space="preserve">People are sensitive to fire weather. </t>
  </si>
  <si>
    <t>There are a range of options that can be undertaken but this depends on peoples ability to resource them and how well they can be actioned. Rural subdivison in high fire areas are already required to provide mitigating measures. Adaptive capacity is dependent on the ability to resource FENZ.</t>
  </si>
  <si>
    <t>HE3</t>
  </si>
  <si>
    <t>The exposure is based off the water source and water quality assessment for dryness and drought. The impact of people being unable to source healthy food is a secondary impact of drought.</t>
  </si>
  <si>
    <t>Potable water is a necessity for human health.</t>
  </si>
  <si>
    <t xml:space="preserve">Measures are able to be put in place to provide or protect potable water in times of shortages such as water being brought in and water restrictions. </t>
  </si>
  <si>
    <t>HE4</t>
  </si>
  <si>
    <t>Increased rainfall can lead to flooding events which can increase the frequency of drowning, injury, waterborne diseases, declined community health from increased contaminants in the water, loss of property, loss of livelihood, homelessness, stress, reduced access to care (including emergency services) and psychosocial stress.</t>
  </si>
  <si>
    <t>People are very sensitive to the impacts of flooding.</t>
  </si>
  <si>
    <t>During and immediately after events people can be severley impacted by flood events. Flood events can be difficult to recover from and in some cases this may take years.</t>
  </si>
  <si>
    <t xml:space="preserve">Limited adaptive capacity due to high costs and space constraints with raising stop banks or raising homes (risk FM9).  The high cost associated with adapting critical infrastructure has a large impact on the outcome of this risk.
 </t>
  </si>
  <si>
    <t>HE5</t>
  </si>
  <si>
    <t>Groundwater rise and salinity stress in low lying areas</t>
  </si>
  <si>
    <t>Groundwater rise (that can occur as a result of sea level rise) can lead to dampness around houses which can lead to negative health impacts such as, Rheumatic fever, School sores and Asthma.
Groundwater rise may also lead to an increase in the presence of mosquitoes which can result in more vector-borne diseases.</t>
  </si>
  <si>
    <t>Non district-wide rating. Edgecombe, Whakatane,  Rangitaiki Plains and other low-lying areas are highly exposed to high groundwater at present, which will increase over time</t>
  </si>
  <si>
    <t>Communities in general are considered sensitive to high groundwater and various implications of this - eg relating to health. Low socio economic communities are more sensitive due the poor quality of housing.</t>
  </si>
  <si>
    <t>There are options  but they are costly and difficult to achieve.</t>
  </si>
  <si>
    <t>HE6</t>
  </si>
  <si>
    <t>Referenced from risk FM8</t>
  </si>
  <si>
    <t>Considered a lower level of sensitivity when compared to river flooding</t>
  </si>
  <si>
    <t>Difficult and costly to mitigate - eg sea walls</t>
  </si>
  <si>
    <t>M1</t>
  </si>
  <si>
    <t>M2</t>
  </si>
  <si>
    <t>M3</t>
  </si>
  <si>
    <t>M4</t>
  </si>
  <si>
    <t>M5</t>
  </si>
  <si>
    <t>Fisheries</t>
  </si>
  <si>
    <t>F1</t>
  </si>
  <si>
    <t>Economic</t>
  </si>
  <si>
    <t>Open ocean aquaculture and fisheries</t>
  </si>
  <si>
    <t xml:space="preserve">Marine heatwaves and ocean chemistry changes may increase water temperature beyond optimum for aquaculture and fisheries, cause reduced dissolved oxygen and result in changing oceanographic patterns. This can lead to reduced economic and biological viability of aquaculture. It may also lead to the collapse of food webs, and collapse of coastal productivity, with consequences for aquaculture and fisheries. Biotoxins are brought about by water temperature increases and can effect mussel, oysters and invertebrates such as crayfish. </t>
  </si>
  <si>
    <t>Current issue with biotoxins driven by temp. 
Current issue rated as low for open ocean, and projected to increase over time .</t>
  </si>
  <si>
    <t>Overall there is a high sensitivity to water temperature increase with  crustaceans being very highly susceptible due their limited mobility.</t>
  </si>
  <si>
    <t xml:space="preserve">Limited intervention options are available. There are more adaptation options in the open ocean compared to harbours. </t>
  </si>
  <si>
    <t>F2</t>
  </si>
  <si>
    <t>Estuarine aquaculture and fisheries</t>
  </si>
  <si>
    <t>Current issue with biotoxins driven by temp. 
Current issue rated as moderate for estuaries, and projected to increase over time .</t>
  </si>
  <si>
    <t>F3</t>
  </si>
  <si>
    <t>Aquaculture and fisheries</t>
  </si>
  <si>
    <t>Sedimentation of harbours and nearshore environments can occur as a result of coastal erosion and sediment laden runoff (from farming and forestry) can impact marine ecosystems, fisheries and shellfish.</t>
  </si>
  <si>
    <t>High sediments loads kill the species. Deoxygenate the seabed floor</t>
  </si>
  <si>
    <t>Potential for catchment improvements over time.  Afforestation. Outcomes of this will emerge over time</t>
  </si>
  <si>
    <t>F4</t>
  </si>
  <si>
    <t>Sea level rise, coastal flooding and extreme wind and storms</t>
  </si>
  <si>
    <t>Sea level rise and coastal flooding may damage aquaculture and fisheries related facilities or infrastructure, and prevent the normal operation of related businesses in coastal areas (e.g. impact on Maori aquaculture ventures, in-water and shore infrastructure)</t>
  </si>
  <si>
    <t xml:space="preserve">Exposure has been assessed as moderate as damage has occurred in the last 5 years. </t>
  </si>
  <si>
    <t>Ocean structures such as buoys and lines have a high sensitivity to storm events.</t>
  </si>
  <si>
    <t>Time consuming and costly to respond to extreme events</t>
  </si>
  <si>
    <t>F5</t>
  </si>
  <si>
    <t>Bar at Whakatane</t>
  </si>
  <si>
    <t xml:space="preserve">Dryness and drought contributes to low flows in the Whakatane river which allows a build up of sand on the bar entrance which limits its usability and prevent the normal operation of  businesses that rely on the bar remaining open. </t>
  </si>
  <si>
    <t>Already occurs</t>
  </si>
  <si>
    <t>Bar is sensitive</t>
  </si>
  <si>
    <t>Dredge will need to work more frequently, and will cost more</t>
  </si>
  <si>
    <t>F6</t>
  </si>
  <si>
    <t>Temperature &amp; drought</t>
  </si>
  <si>
    <t>Risk to freshwater sports fisheries (brown and rainbow trout) due to increasing temperature and drought</t>
  </si>
  <si>
    <t>The degree of warming and likelihood of droughts is fairly similar in the mid timeframe, but more extreme in the long term.  
Increases in temperature up to 3oC is likely to have large effects on trout, especially in small headwater streams: many of which are important for spawning</t>
  </si>
  <si>
    <t>Trout would be pretty sensitive to changes associated with increased temperature and reduced flows, especially in many of the unshaded gravelbed streams where they are often found.  
Trout could also be exposed to increased levels of cyanobacterial blooms in lakes, such as Matahina and Aniwaniwa.</t>
  </si>
  <si>
    <t>Apart from some riparian planting of streams to provide shade, there is little more that can be done.  Moreover, many headwater streams (for example in the Ikawhenua Ranges) are open to the sun, even though they are in areas of indigenous forest.  
There is little that can be done in terms of increasing shade in these systems.  There is also little that can be done to reduce the magnitude of cyanobacterial blooms that may occur in lakes</t>
  </si>
  <si>
    <t>F7</t>
  </si>
  <si>
    <t>Increased flooding and sedimentation</t>
  </si>
  <si>
    <t>Risk to both egg and adult trout survival due to increased sediment and floods</t>
  </si>
  <si>
    <t>Flooding can affect trout by physically crushing individuals, or destroying their habitat / food.  Smaller trout are probably more sensitive to this than larger trout, as the latter may be stronger swimmers.  
Any increases in flood frequency may also lead to increased sedimentation, which could affect spawning success, as well as overall food availability or predation efficiency.</t>
  </si>
  <si>
    <t>There is currently a risk of flooding, and we have already seen a number of pretty large floods in the region.  The frequency and magnitude of these is likely to increase over time, with resultant potential adverse effects on trout communities.</t>
  </si>
  <si>
    <t>Small trout may be particularly sensitive to the effects of increased flooding, and eggs may experience increased mortality from being crushed due to substrate movement in big floods, or being smothered by sediment.</t>
  </si>
  <si>
    <t>Apart from potential river engineering works to help reduce sedimentation from bank erosion, there is not much that we can do to protect rivers from the effects of more frequent floods.  
Land use change (i.e., reafforestation) may help reduce the magnitude of flooding by increasing rainfall interception rates, but this is not possible in many catchments.</t>
  </si>
  <si>
    <t>Agriculture</t>
  </si>
  <si>
    <t>A1</t>
  </si>
  <si>
    <t>Agriculture/ livestock</t>
  </si>
  <si>
    <t>Risk to agriculture/ livestock due to increased extreme rainfall and flooding</t>
  </si>
  <si>
    <t xml:space="preserve">Increased flooding frequency may cause damage to pasture condition, leading to reduced productivity and yield. Extreme rainfall can increase erosion and cause slips, causing sediment deposition on pastures. This buries grass and kills grass and has low fertility. 
Floods also cause nutrients to be washed from the land (nutrient leaching).
Also can cause loss of stock that are washed away. </t>
  </si>
  <si>
    <t>Exposure currently considered moderate due to frequency of flood events experienced in Whakatane District.</t>
  </si>
  <si>
    <t>Pasture species have some resiliency to inundation but this is dependent on level of sediment that is deposited and whether the flood occurs in a season of the year that pasture can be regrown.</t>
  </si>
  <si>
    <t>There are adaptation options but they are dependent on the season that the flood occurred, and there are costs involved. BOPRC provides a flood warning service to farms located near flood protection schemes that allows the farmer to move stock to higher ground.</t>
  </si>
  <si>
    <t>A2</t>
  </si>
  <si>
    <t>Extreme events may impact animal welfare particularly during crucially important times like lambing/calving. Extreme events can also deplete feed sources, impacting livestock health and production.</t>
  </si>
  <si>
    <t xml:space="preserve">Low exposure to extreme events currently and low exposure over time. </t>
  </si>
  <si>
    <t>Animals generally have low sensitivity to extreme weather.</t>
  </si>
  <si>
    <t>Measures can be taken to improve animal welfare during events such as housing them in sheds.</t>
  </si>
  <si>
    <t>A3</t>
  </si>
  <si>
    <t>Risk to agriculture/ livestock due to increasing landslides, erosion and soil loss</t>
  </si>
  <si>
    <t>Loss of soil due to erosion, and loss of land and damage to facilities due to increasing landslides may reduce agricultural productivity, and increase costs for farmers. Also damage to farm access tracks etc</t>
  </si>
  <si>
    <t>Mod at present</t>
  </si>
  <si>
    <t xml:space="preserve">Low sensitivity as most of farm land in District is predominantly flat and soil types less susceptible to landslides. </t>
  </si>
  <si>
    <t>Can plant steep areas, but there are limits to this</t>
  </si>
  <si>
    <t>A4</t>
  </si>
  <si>
    <t>Increasing drought conditions will put pressure on water availability for agricultural businesses impacting feed available for animals, stock water and irrigation. 
May also be increasing controls on abstraction</t>
  </si>
  <si>
    <t xml:space="preserve">Across the District it is potentially low but in the Rangitaiki and Tarawera Catchments where irrigation is necessary due to soil type there is a moderate exposure. </t>
  </si>
  <si>
    <t xml:space="preserve">Pasture and animals needs water </t>
  </si>
  <si>
    <t>Limited adaptive options due to limited nature of water resource.</t>
  </si>
  <si>
    <t>A5</t>
  </si>
  <si>
    <t>Increased temperatures may cause heat stress in livestock. This may require increased planting of trees on farms, or shelters such as cow sheds to be built. It may also make the movement of stock difficult. Increased temperatures can also lead to increased use/need for irrigation which can deplete water sources.</t>
  </si>
  <si>
    <t>Afternoon farming operations such as milking  can impact dairy cows.</t>
  </si>
  <si>
    <t>High sensitivity of animals to heat. Some sheep and cattle breeds are more tolerant to increased temperatures.</t>
  </si>
  <si>
    <t>There are adaptation options but there are limits to them.</t>
  </si>
  <si>
    <t>A6</t>
  </si>
  <si>
    <t>Loss of productive land can occur as a result of coastal flooding. This may trigger increasing costs due to adaptation or resilience such as re-fencing of boundaries.</t>
  </si>
  <si>
    <t>Exposure is currently considered low and increasing to moderate in the long term</t>
  </si>
  <si>
    <t>High sensitivity of pasture to increased salinity levels.</t>
  </si>
  <si>
    <t>If pasture is inundated with saline water, will take time to recover</t>
  </si>
  <si>
    <t>A7</t>
  </si>
  <si>
    <t xml:space="preserve">Rising groundwater (due to SLR) could compromise the ability of dairy farm effluent systems to operate. Pasture species may be impacted with changes in salinity levels or increased soil moisture. Shallow bores that are used for stock water may become unpalatable and pumps that are used during flood events may become insufficient. </t>
  </si>
  <si>
    <t>Exposure is currently considered moderate as this event is already impacting farms on the Rangitaiki Plains.</t>
  </si>
  <si>
    <t>Can use alternate plant species. Reliant on regional Council maintaining land drainage schemes</t>
  </si>
  <si>
    <t>A8</t>
  </si>
  <si>
    <t>Fire can cause extensive damage to farms and farming facilities, particularly with increasing integration of forestry with livestock systems which can increase exposure to fire prone conditions.</t>
  </si>
  <si>
    <t>Currently low but will increase over time</t>
  </si>
  <si>
    <t>High sensitivity of farming operations to fire.</t>
  </si>
  <si>
    <t>There are limited adaption options due to high potential for fires to spread.</t>
  </si>
  <si>
    <t>A9</t>
  </si>
  <si>
    <t>Increased pests and diseases</t>
  </si>
  <si>
    <t>Increased temps increased invasive pests, weeds, and diseases. Requires more control.</t>
  </si>
  <si>
    <t xml:space="preserve">Invasive weed species are already impacting farming operations such as low quality summer pasture species (bristle grass) and plants like privet. </t>
  </si>
  <si>
    <t xml:space="preserve">The nature of farming operations (eg large areas) means there is high sensitivity to introduction of pest/weed species. </t>
  </si>
  <si>
    <t>Currently manageable, HOWEVER, COSTS MAY INCREASE OVER TIME</t>
  </si>
  <si>
    <t>Horticulture</t>
  </si>
  <si>
    <t>H1</t>
  </si>
  <si>
    <t>Horticulture/productivity of the land</t>
  </si>
  <si>
    <t>Decreased frost</t>
  </si>
  <si>
    <t>Risk to kiwifruit growing due to decreased winter chill</t>
  </si>
  <si>
    <t>Reduction in low temperatures (not necessarily frosts) may impact budding triggers in kiwifruit, therefore impacting the yield or driving continued use of artificial budding treatment. Frosts also prevent pests. Over time there is a risk that these tech may be restricted, or not accepted by export markets. Ongoing work with new cultivars. Knock on affect to avocado industry if kiwifruit move regions, given they use same infra and packhouses</t>
  </si>
  <si>
    <t xml:space="preserve">Kiwifruit species are sensitive in the absence of applying treatments. Gold and red are less susceptible to chilling due to high flower numbers. </t>
  </si>
  <si>
    <t xml:space="preserve">New cultivars and products are being developed as adaptive options to aid with artificial budding. Different cultivars are less susceptible to chilling eg gold over green.  </t>
  </si>
  <si>
    <t>H2</t>
  </si>
  <si>
    <t>Risk to horticulture growing due to increased temps - pests and disease (thrips)</t>
  </si>
  <si>
    <r>
      <t xml:space="preserve">Increases temperature can increase the prevalence of pests and disease, and may contribute to the introduction of new, exotic pests or diseases. </t>
    </r>
    <r>
      <rPr>
        <b/>
        <sz val="10"/>
        <rFont val="Calibri"/>
        <family val="2"/>
        <scheme val="minor"/>
      </rPr>
      <t>Thrips</t>
    </r>
    <r>
      <rPr>
        <sz val="10"/>
        <color theme="1"/>
        <rFont val="Calibri"/>
        <family val="2"/>
        <scheme val="minor"/>
      </rPr>
      <t xml:space="preserve"> are an example - that currently exist and require management</t>
    </r>
  </si>
  <si>
    <t>Exposure is currently considered moderate as pest species already have an impact. Thrips are a species that currently has an impact.
Thrips currently present, others not</t>
  </si>
  <si>
    <t>Horticultural operations are highly sensitive to exotic pests and diseases. Any pests that are identified can have significant impact on horticultural operations. Any 'find' of fruit flies can impact the movement of fruit from the region where the discovery was made.</t>
  </si>
  <si>
    <t>The are current adaptation options such as biosecurity measures and the use of sprays.</t>
  </si>
  <si>
    <t>H3</t>
  </si>
  <si>
    <t>Risk to horticulture growing due to increased temps - pests and disease (fruit fly)</t>
  </si>
  <si>
    <t>Exposure is currently considered low.</t>
  </si>
  <si>
    <t xml:space="preserve">There are limited adaptation options for dealing with fruit fly. </t>
  </si>
  <si>
    <t>H4</t>
  </si>
  <si>
    <t xml:space="preserve">Increased variability and volatility of temperatures may shift fruit crops out of their optimal temperature bands and can advance the flowering in some crops (to winter/early spring). This can leave them more vulnerable to yield loss from spring frosts (winter chill affects kiwifruit vines). </t>
  </si>
  <si>
    <t>Exposure is currently considered moderate as increased variability and volatility of temperatures is already impacting orchards.</t>
  </si>
  <si>
    <t xml:space="preserve">Kiwifruit and avocados are sensitive to volatile temperature changes such as out of season frosts. </t>
  </si>
  <si>
    <t>There are adaptive measures but the more volatile temperatures become the harder it becomes to adapt.</t>
  </si>
  <si>
    <t>H5</t>
  </si>
  <si>
    <t>Drought conditions can lead to damage or death of trees and vines (particularly shallow-rooted crops), as well as dryer soils and loss of biodiversity in soils. Lack of water availability may also result in loss of production, reduced fruit size.</t>
  </si>
  <si>
    <t>Exposure is currently considered moderate.</t>
  </si>
  <si>
    <t xml:space="preserve">Crops are highly sensitive to dryness and drought. The majority of avocado orchards in the Bay of Plenty are not irrigated. </t>
  </si>
  <si>
    <t>Current avocados not irrigated. Difficult to irrigate avocados and kiwifruit, very hard to get new consents. Could look to local storage</t>
  </si>
  <si>
    <t>H6</t>
  </si>
  <si>
    <t>Risk to horticulture/productivity of the land due to extreme weather (wind and storms)</t>
  </si>
  <si>
    <t>Extreme wind (ex tropical cyclones) may cause damage to all crops (incl kiwifruit and avocado), and may require improved wind breaks and shelter belts. Damaged fruit can lead to loss of yield and less productive crops. Extreme weather can also affect pollination and therefore crop quality and yield.</t>
  </si>
  <si>
    <t>Crops are highly sensitive to extreme winds.</t>
  </si>
  <si>
    <t>There are adaptive measures such as shelter belts and covering of orchards. Cost is currently a barrier.</t>
  </si>
  <si>
    <t>H7</t>
  </si>
  <si>
    <t>Increased hail frequency or severity</t>
  </si>
  <si>
    <t>Hail events can cause loss of crop/yield and damage to produce, resulting in downgraded fruit with lower value. Can compromise following season crop</t>
  </si>
  <si>
    <t>Exposure is currently considered low. Likely more localised in terms of impact</t>
  </si>
  <si>
    <t>Crops are highly sensitive to hail events.</t>
  </si>
  <si>
    <t>There are adaptive measures such as covering crops and insurance. Cost is currently a barrier for hail protection (synthetic covering) in avocado orchards.</t>
  </si>
  <si>
    <t>H8</t>
  </si>
  <si>
    <t>Loss of land and damage due to increasing landslides may reduce horticultural productivity as damaged crops recover. Damage to facilities may cause further costs growers.</t>
  </si>
  <si>
    <t>Low exposure as few steep slopes</t>
  </si>
  <si>
    <t>H9</t>
  </si>
  <si>
    <t>Risk to horticulture/productivity of the land due to increased extreme rainfall and flooding - causing crop loss</t>
  </si>
  <si>
    <t xml:space="preserve">Increased frequency of flooding may cause loss of crops, reduced productivity and yield. Leads to tree and vine death. Relates to both river flooding and pluvial flooding. Ponding and lack of drainage leads to asphyxiation of plants which kills trees and vines
</t>
  </si>
  <si>
    <t>Exposure is currently considered moderate and orchards that are not currently exposed may become exposed in the future. Exposure to both fluvial and pluvial flood events is an issue.</t>
  </si>
  <si>
    <t>Crops are highly sensitive to flood events.</t>
  </si>
  <si>
    <t>Improved drainage an option, but limited where high water table exists. Can move to different root stocks for wetter conditions</t>
  </si>
  <si>
    <t>H10</t>
  </si>
  <si>
    <t>Extreme rainfall may increase runoff of nutrients being washed from the land (nutrient leaching). Means more fertiliser needs to be applied, along with downstream environmental impacts</t>
  </si>
  <si>
    <t xml:space="preserve">Leaching occurs in heavy rainfall even if flooding doesn’t occur. Nitrogen mainly, plus phosphates. Other chemical like potassium. </t>
  </si>
  <si>
    <t>Sensitivity from an environmental perspective is considered moderate, which could have knock on impacts for orchards financially over time (eg if application of fertiliser is restricted). However, Cost to the farm of reapplication is relatively minor</t>
  </si>
  <si>
    <t xml:space="preserve">Can change management of application (smaller amts). </t>
  </si>
  <si>
    <t>H11</t>
  </si>
  <si>
    <t>Sea water intrusion through groundwater rise and salinity stress may reduce the fertility of horticulture in general. Higher groundwater tables may prevent soils from draining adequately, posing a risk to root disease and asphyxiation. Frost protection measures may also be compromised for those farms using groundwater and surface water (rivers) for irrigation or frost protection. Avocados very sensitive to chloride toxicity.</t>
  </si>
  <si>
    <t>Very Low</t>
  </si>
  <si>
    <t>There are very limited adaptation  options.</t>
  </si>
  <si>
    <t>H12</t>
  </si>
  <si>
    <t>Coastal erosion may cause the loss of coastal or peri-coastal orchards with high cost of damage or relocation.</t>
  </si>
  <si>
    <t>Low exposure at coast</t>
  </si>
  <si>
    <t>H13</t>
  </si>
  <si>
    <t>Increased coastal flooding may cause the loss of coastal or peri-coastal orchards with high cost of damage or relocation.</t>
  </si>
  <si>
    <t>H14</t>
  </si>
  <si>
    <t>Fire can cause extensive damage to fruit crops and supporting infrastructure.</t>
  </si>
  <si>
    <t xml:space="preserve">Exposure is currently considered low. </t>
  </si>
  <si>
    <t>Impacts on shelter belts, adjacent forests etc</t>
  </si>
  <si>
    <t>General fire management</t>
  </si>
  <si>
    <t>H15</t>
  </si>
  <si>
    <t>With warmer temps, kiwifruit are warmer and need to be cooled. This needs more energy. Also more heat stress on people in packhouses</t>
  </si>
  <si>
    <t>Exposure is currently considered low; however, with increasing temperatures exposure will increase over the long term.</t>
  </si>
  <si>
    <t>Fruit and people sensitive to temp</t>
  </si>
  <si>
    <t>Can use more energy, however this has cost implications</t>
  </si>
  <si>
    <t>Forestry</t>
  </si>
  <si>
    <r>
      <t>Fire may damage and destroy crops within plantation forestry and cause damage to facilities. The increasing occurrence of extreme fire risk may limit access to commercial forests for operations, potentially compromising the effectiveness of pest control. Decreases in relative humidity can also increase the risk of catastrophic fire.</t>
    </r>
    <r>
      <rPr>
        <sz val="10"/>
        <rFont val="Calibri"/>
        <family val="2"/>
        <scheme val="minor"/>
      </rPr>
      <t xml:space="preserve"> There is a higher fire risk around the rail network due to dry, overgrown vegetation in the forestry areas.</t>
    </r>
    <r>
      <rPr>
        <sz val="10"/>
        <color theme="1"/>
        <rFont val="Calibri"/>
        <family val="2"/>
        <scheme val="minor"/>
      </rPr>
      <t xml:space="preserve"> </t>
    </r>
  </si>
  <si>
    <t>High exposure due to numerous locations for fires to be lit.</t>
  </si>
  <si>
    <t xml:space="preserve">Drying of the duff layer (pruning, and understorey) creates a highly flammable fuel. </t>
  </si>
  <si>
    <t xml:space="preserve">There are adaptation options such as fire breaks, detection systems, Fire Prediction systems (Fire Weather Index), and rapid response. </t>
  </si>
  <si>
    <t>Flooding can damage forestry infrastructure and access, potentially impacting operations. Damage from flooding can be exacerbated in areas where there is a buildup of forestry slash in catchments, with significant environmental, social, and economic impacts. Damage may include tree falls from high rainfall (and due to ground conditions changing from saturation).</t>
  </si>
  <si>
    <t xml:space="preserve">Pumice soil type of the District is well draining. </t>
  </si>
  <si>
    <t>Considered that infrastructure and access is moderately sensitive</t>
  </si>
  <si>
    <t>Stormwater is managed in forestry operations as a requirement of RMA consents (road engineering)</t>
  </si>
  <si>
    <t>Wind events can result in significant damage to the forestry sector. They can damage the crop, supporting infrastructure, reduce access to work, and close off forest access. If the trees are not merchantable, then they can often end up as forestry slash, which, on steep land, can have downstream impacts.</t>
  </si>
  <si>
    <t>Events have occurred in the last five years hence the moderate rating and this is expected to increase over the long term as the frequency of these events increase. Most tree damage events are localised.</t>
  </si>
  <si>
    <t>Trees sensitive to extreme winds.</t>
  </si>
  <si>
    <t>Very little can be done</t>
  </si>
  <si>
    <t xml:space="preserve">Landslides can lead to the mobilisation of forestry slash, impacting the downstream environment. Heavy rainfall can cause erosion and soil loss on steep slopes, particularly following harvest. </t>
  </si>
  <si>
    <t>Few areas on steep slopes</t>
  </si>
  <si>
    <t>Forest management sensitive to landslides</t>
  </si>
  <si>
    <t>Some management interventions are  possible</t>
  </si>
  <si>
    <t>Drought conditions can cause stress in trees, creating pathways for damage from pests and diseases, which can result in productivity and economic losses.</t>
  </si>
  <si>
    <t>Current very low exposure, but will increase over time</t>
  </si>
  <si>
    <t>Low sensitivity to drought even though there is still exposure to it (28 year life cycle of radiata pine).</t>
  </si>
  <si>
    <t>Higher temperatures can reduce the window for planting, as the temperature can get too high for the trees to establish.</t>
  </si>
  <si>
    <t xml:space="preserve">Establishment will get worse if planting aligns with high temperatures and drought conditions. </t>
  </si>
  <si>
    <t>Trees are sensitive to high temps</t>
  </si>
  <si>
    <t>Can replant those which don’t survive. Can modify planting stock and methods (eg containers).</t>
  </si>
  <si>
    <t>Pests &amp; diseases</t>
  </si>
  <si>
    <t>Increased prevalence of and damage from weeds, pests and diseases, which can result in productivity and economic losses</t>
  </si>
  <si>
    <t>Current exposure moderate but will increase over time</t>
  </si>
  <si>
    <t>Highly sensitive - monoculture</t>
  </si>
  <si>
    <t xml:space="preserve">Limited adaptive capacity. </t>
  </si>
  <si>
    <t>Tourism</t>
  </si>
  <si>
    <t>T1</t>
  </si>
  <si>
    <t>District</t>
  </si>
  <si>
    <t>Increasing temperature may contribute to declining water quality, increasing invasive species and biodiversity impacts - which may impact tourism.</t>
  </si>
  <si>
    <t>Exposure is currently considered low  across the district, however increasing over time. Note: district is already experiencing concerns at beaches with sea lice and jellyfish. Also, algal blooms and invasive species (such as Asian Clam) have affected water quality in lake/rivers.</t>
  </si>
  <si>
    <t>Lakes and river (ecosystems) considered highly sensitive to elevated temperatures (Oyster farm in the harbour is also considered to be sensitive).</t>
  </si>
  <si>
    <t>Low adaptive capacity as there is little/nothing that can be done to mitigate higher temperatures.</t>
  </si>
  <si>
    <t>T2</t>
  </si>
  <si>
    <t>Increasing fire risk may restrict access to tourist attractions. Wildfire has the potential to destroy attractions and could be devastating for activities that are reliant on the natural beauty of forests (e.g. Whirinaki).</t>
  </si>
  <si>
    <t>Exposure is currently considered very low  across the district as there is no experience of fires to date, however the exposure is projected to increase over time.</t>
  </si>
  <si>
    <t>The majority of forests are native,  making them less fire-sensitive compared to plantation forests.</t>
  </si>
  <si>
    <t xml:space="preserve">Medium adaptive capacity as alternative experiences are available, plus native forestry is generally able to re-grow over time. </t>
  </si>
  <si>
    <t>T3</t>
  </si>
  <si>
    <t>Increased extreme rainfall and flooding may result in broader impacts on the natural environment potentially impacting the tourism industry in general.
Bad weather reduces potential for camping and reduces numbers of visitors</t>
  </si>
  <si>
    <t xml:space="preserve">Exposure is currently considered moderate  (relating to tourism assets) which is projected to increase over time. 
e.g. Lake Rotoma - was recently affected for 2/3 seasons with no boats due to high rainfall. A major slip in Ōhope (2023)affected the Otarawairere walkway which has yet to be repaired (very costly).
</t>
  </si>
  <si>
    <t xml:space="preserve">Tourism industry is considered highly sensitive given bad weather can negatively affect people visiting the district. </t>
  </si>
  <si>
    <t xml:space="preserve">Low adaptive capacity due to cost associated with repair works etc. 
Although, it was noted that the roading network is relatively resilient therefore this provides tourists alternative options. </t>
  </si>
  <si>
    <t>T4</t>
  </si>
  <si>
    <t>Coastal erosion may affect businesses that currently use coastal areas for tourism as the areas may become inoperable due to damage, perceptions of safety, and natural beauty decline. These issues can affect the desirability of visiting (mainly relates to walkway and campsites).</t>
  </si>
  <si>
    <t xml:space="preserve">Exposure is currently considered very low as past events have not been a major issue. However, the data (RCP 8.5) shows the campsites along the beach are in coastal erosion zone so exposure is projected to increase over time. 
</t>
  </si>
  <si>
    <t>Highly sensitive to coastal erosion as the quality and attractiveness of beaches can significantly decline when erosion occurs, leading to a drop in tourist visits and revenue.</t>
  </si>
  <si>
    <t>Medium adaptive capacity (up to a point) with dune planting etc. However, repair works (e.g. for the walkway) is costly.</t>
  </si>
  <si>
    <t>Water sources and water quality</t>
  </si>
  <si>
    <t>WS1</t>
  </si>
  <si>
    <t>Built</t>
  </si>
  <si>
    <t>Water availability (groundwater and surface water) for potable use</t>
  </si>
  <si>
    <t xml:space="preserve">Increased occurrence of drought may compromise water supply security. Increasing temperatures may drive increased demand for water, which is likely to coincide with reduced water availability due to drought and rainfall variability. A greater proportion of rainfall and runoff generated in fewer, more intense storms coupled with high evaporation may lead to lower groundwater recharge. Changes in variability and seasonality of rainfall may result in reduced water availability due to less recharge of water storage, less recharge of groundwater aquifers and reduced river flows. 
Note: Higher temperatures may drive increased demand for water, which is likely to coincide with reduced water availability due to drought and rainfall variability.
</t>
  </si>
  <si>
    <t xml:space="preserve">There are reports of some shallow bores and springs going dry in the summer months where previously they weren't.  Also, reports of streams being dry which previously had water flow during summer months. The exposure levels identified are based on a high-level extrapolation using the Climate Change projections and impacts for the BOP (https://experience.arcgis.com/experience/1d70aacfead549208dc1fc27fff6a958/) </t>
  </si>
  <si>
    <t>Varies across the District. Groundwater bores will have to be drilled deeper, so sensitivity is assessed as being moderate.  This is high level and assumes that recharge during winter months will remain similar to current levels.  This is a high-level assessment based on the Climate change projections and impacts for the BOP.  Surface water is expected to be  more sensitive to climatic change (recommend assessing the vulnerability of gw and sw supply separately).</t>
  </si>
  <si>
    <t>Medium rating given: some ability to provide storage or alternate supplies - eg drilling deeper bores will allow users to have more secure use of the groundwater resource.  Also, finding alternative ways to access water (e.g., store high stream flow in winter for use in the summer, promote more efficient with municipal supply water use).</t>
  </si>
  <si>
    <t>WS2</t>
  </si>
  <si>
    <t>Water availability (groundwater and surface water) for primary production</t>
  </si>
  <si>
    <t xml:space="preserve">Sensitivity considered higher for primary sector given outdoor environment - soil type, evapotranspiration etc. </t>
  </si>
  <si>
    <t xml:space="preserve">Lower adaptative capacity given that mitigation options tend to be costly and large scale, there will be allocation and infrastructure challenges, and some crops have low adaptive capacity, some land use may not be sustainable. 
Changing water management practices could be explored. </t>
  </si>
  <si>
    <t>WS3</t>
  </si>
  <si>
    <t>Water availability (groundwater and surface water) - for potable use</t>
  </si>
  <si>
    <t>Risk to water availability (groundwater and surface water) - for potable use due to groundwater rise and salinity stress in Whakatane</t>
  </si>
  <si>
    <t>Salt water intrusion into coastal aquifers may occur near the coast, resulting in declining water quality and availability - particular focus on Whakatane municipal supply</t>
  </si>
  <si>
    <t xml:space="preserve">The Whakatāne River surface water take currently experiences salinity stress on a regular basis.
</t>
  </si>
  <si>
    <t>Salt water in water supply is a big issue</t>
  </si>
  <si>
    <t>The emergency intake can be moved upstream as required.
Coastal plains salinisation is a slow creep, and can be responded to over time</t>
  </si>
  <si>
    <t>WS4</t>
  </si>
  <si>
    <t>Groundwater rise and salinity stress may result in salinity stress to coastal aquifers and other water bodies. This can affect primary production</t>
  </si>
  <si>
    <t>Evidence of saltwater intrusion at the coast. Rainfall patterns in mid range projection will likely only have moderate low to moderate change will ongoing land subsidence a factor.
Increasing salinisation of groundwater across the Rangitaiki Plains (coastal margin)</t>
  </si>
  <si>
    <t>Potential for reduction of productive land, reduced usable water availability, soil degradation.</t>
  </si>
  <si>
    <t>Difficult to overcome hydrological processes. Pressure on drainage schemes, some species will be intolerant.</t>
  </si>
  <si>
    <t>WS5</t>
  </si>
  <si>
    <t>Water availability (surface water)</t>
  </si>
  <si>
    <t>Availability of water can be impacted by increased fire weather, due to contamination of water supply catchments. This is a result of mobilisation of ash into catchments, and contaminated run off from barren earth after wildfires.</t>
  </si>
  <si>
    <t>No instances in the last 5 years, and projected to increase over time. Note there are two surface water town supplies (Whakatane and Ruatoki). Also surface water used for primary sector irrigation</t>
  </si>
  <si>
    <t>Uncertain given lack of knowledge, but assume that water supplies will be highly sensitive to presence of ash</t>
  </si>
  <si>
    <t>Very high</t>
  </si>
  <si>
    <t>Assume high, given you can stop taking water, and reduce community consumption</t>
  </si>
  <si>
    <t>WS6</t>
  </si>
  <si>
    <t>Water quality for potable supplies</t>
  </si>
  <si>
    <t>The Whakatāne District experiences frequent flood events due to extreme rainfall.</t>
  </si>
  <si>
    <t>The District is in an ancient flood plain and highly susceptible along with land use that contributes to contaminants in waterways.</t>
  </si>
  <si>
    <t xml:space="preserve">From perspective of municipal supplies, would be costly to treat turbid water on a more frequent basis.
</t>
  </si>
  <si>
    <t>WS7</t>
  </si>
  <si>
    <t>Water quality</t>
  </si>
  <si>
    <t>Higher temperature can act as a contaminant to aquatic life and trigger algal blooms, particularly if compounded with dryness and drought. Lower base flows in river result in lower dilution and reduced dissolved oxygen levels. These can contribute to fish kills which increase water quality issues. Impacts water takes and also public health / amenity. 
Note algal bloom impacts on aquatic ecosystems covered in Freshwater category.</t>
  </si>
  <si>
    <t>Moderate in present because has happened several times in last 5 years.
Effect may be offset with other drivers - eg more extreme rainfall which can flush contaminants - however considerable uncertainty.
In low gradient pastoral landscapes predicted to be vulnerable to temperature increase and related water quality effects on ecology. Gradient of increased exposure with predicted temperature rise.</t>
  </si>
  <si>
    <t>Sensitivity based on flow on effects of temperature impacts with other physical changes likely with climate change</t>
  </si>
  <si>
    <t>Mitigation options possible but often these will be countered by the likely multiple effects of climate change. See https://atlas.boprc.govt.nz/api/v1/edms/document/A4582252/content</t>
  </si>
  <si>
    <t>Flood Management</t>
  </si>
  <si>
    <t>FM1</t>
  </si>
  <si>
    <t>Flood defences/stop banks</t>
  </si>
  <si>
    <t>Risk to flood defences/stop bank integrity due to increased extreme rainfall and flooding</t>
  </si>
  <si>
    <t xml:space="preserve">Current stop bank network considered moderately sensitive . </t>
  </si>
  <si>
    <t>Stopbanks can be improved, subject to funding</t>
  </si>
  <si>
    <t>FM2</t>
  </si>
  <si>
    <t>Dam management</t>
  </si>
  <si>
    <t>Risk to hydro dams due to increased extreme rainfall and flooding, causing breach</t>
  </si>
  <si>
    <t>Increased extreme rainfall has potential to lead to flows that exceed dam capacity . Dam failure could have high consequences including damage, and risk to communities / life.</t>
  </si>
  <si>
    <t>Assumed very low exposure to flows which may cause failure / damage</t>
  </si>
  <si>
    <t>Dam design will account for extreme flows</t>
  </si>
  <si>
    <t>Adapting the dam will require substantial investment</t>
  </si>
  <si>
    <t>FM3</t>
  </si>
  <si>
    <t>Risk to flood defences/stop bank level of service due to increased extreme rainfall and flooding</t>
  </si>
  <si>
    <t>Moderately exposed to flooding at present day (these schemes have been exposed to a 100 yr event recently (2017)). Projected increases in rainfall intensity means we may experience a 25% increase peak flood flow under RCP 8.5 by late century.</t>
  </si>
  <si>
    <t xml:space="preserve">All flood protection schemes are sensitive to increasing peak flows (overtopping) as these reduce the scheme level of service.  </t>
  </si>
  <si>
    <t>Low adaptive capacity due to: cost, practicality (land availability), social acceptance, resource consent requirements</t>
  </si>
  <si>
    <t>FM4</t>
  </si>
  <si>
    <t>Changes in variability and seasonality of rainfall</t>
  </si>
  <si>
    <t>Stopbanks are sensitive to extended wet periods as these can contribute to higher rates of erosion and or piping failure risks when preceding larger events. This has been confirmed by analysis of drawdown of Matahina Dam on erosion damage to Rangitaiki stopbanks during smaller events &lt;10yrs.</t>
  </si>
  <si>
    <t>Based on regional</t>
  </si>
  <si>
    <t>FM5</t>
  </si>
  <si>
    <t>Coastal defences and coastal flood protection</t>
  </si>
  <si>
    <t>Sea level rise and increasing intensity of extreme events will increase coastal erosion. This may cause damage to natural dune systems and coastal structures, and contribute to a reduced level of service. Changing coastal dynamics may influence coastal bathymetry and sandbar formation, resulting in further impacts on coastal protection structures.</t>
  </si>
  <si>
    <t xml:space="preserve">Coastal protection structures will be increasingly exposed to sea level rise, and increasing storm intensity (wind and storm surges) contributing to increased erosion potential. 
Dunes are exposed to increasing erosion. </t>
  </si>
  <si>
    <t>Hard coastal protection structures are designed to protect against specific return events, with some allowance for climate change depending on the age of construction. Sensitivity of rock revetments is low when events are within the design level of service, as small levels of damage are easy to maintain/repair. However, when exposed to events in excess of the design event, revetments may have complete failure of structure or be undermined which is also very damaging. Impacts of failure are limited as structures tend to provide protection to a limited number of properties in a single line of properties along the coastal edge. 
Dunes are sensitive to coastal erosion, monitoring show recession of dune systems is occurring at an increasing rate over time. Loss of dunes may increase exposure of coastal settlements to coastal hazard</t>
  </si>
  <si>
    <t xml:space="preserve">Adaptive capacity is low, there are limited options to increase capacity. Options for coastal response to climate change are complex as they are also contingent on SLR, and evaluation of other adaptive measures.
For dunes, adaptive capacity is low, planting can improve resilience, but potential for dunes to adapt through migration is typically limited due to development at coastal edge. Construction of hard protection is an option however this is often more damaging than good.   </t>
  </si>
  <si>
    <t>FM6</t>
  </si>
  <si>
    <t>Properties and buildings</t>
  </si>
  <si>
    <t>Risk to coastal properties and buildings due to sea level rise and coastal flooding</t>
  </si>
  <si>
    <t>Sea level rise will reduce the effectiveness of coastal protection structures, increasing the exposure of coastal settlements to coastal inundation. Sea level rise may cause rivers to change or jump course in flat coastal areas, making existing flood protection structures ineffective. Sea level rise influences the hydraulic interplay between coastal and inland waterbodies, increased tailwater conditions can increase the effects of flooding and reduce stop bank level of service, lead to hydraulic effects such as tidal bores, or can cause rivers to change or jump course in flat coastal areas.</t>
  </si>
  <si>
    <t xml:space="preserve">Flooding of houses often results in permanent damages, or significant repairs required </t>
  </si>
  <si>
    <t>Would require complex adaptation planning, including retreat of some properties</t>
  </si>
  <si>
    <t>FM7</t>
  </si>
  <si>
    <t>Homes</t>
  </si>
  <si>
    <t>Risk to properties and buildings due to increased extreme rainfall and flooding</t>
  </si>
  <si>
    <t>Settlements, communities, commercial centres and residential areas are at risk of damage from increasing flooding, particularly in low lying areas, downstream of lakes and adjacent to rivers. This may be as a result of failure of flood management schemes or undercapacity/failure of sw systems.  Isolated communities are particularly vulnerable and are also likely to have related loss of access routes and disruption to emergency services. Direct and related damages to buildings may cause significant financial implications for individuals, communities, the Council etc including impacts on insurance premiums or insurability. 
Historical policy, building standards, codes of practice and other guidelines will be an ongoing challenge to manage.
See also flood protection/ stop banks and coastal flooding</t>
  </si>
  <si>
    <t>Whakatane and Edgecumbe are protected by the Rangitaiki flood protection scheme. Exposure rating is based on risk FM3</t>
  </si>
  <si>
    <t>High sensitivity to residual risk of flooding (i.e. flooding as a result of flood protection scheme failure or overtopping).
Edgecumbe floods (which occurred in 2017) following heavy rain from the remnants of Cyclone Debbie. The stopbank protecting Edgecumbe from the Rangitāiki River breached on the morning of 6 April. 
Matata - Lahar risk driven by flooding . Atawariki removed from the threat approx 25 properties, very few properties remain in high risk, still others remining in lower risk zone - debris flow depth and speed less, larger scale event to get to high risk. Waiteparuru flood detention dam with design standard for detention capacity. Risks to buildings, and reserve, potential risk to life and other infrastructure, net to catch boulders and debris, with little options other than evacuation</t>
  </si>
  <si>
    <t>Limited adaptive capacity due to high costs and space constraints with raising stop banks or raising homes</t>
  </si>
  <si>
    <t>FM8</t>
  </si>
  <si>
    <t xml:space="preserve">Risk to properties and buildings due to groundwater rise and salinity stress in low lying areas </t>
  </si>
  <si>
    <t>Non district-wide rating. Edgecombe, Whakatane,  Rangitaiki Plains and other low-lying areas are highly exposed to high groundwater at present, which will increase over time.</t>
  </si>
  <si>
    <t>Communities in general are considered sensitive to high groundwater and various implications of this - eg relating to health</t>
  </si>
  <si>
    <t>Options likely exist, including raising floors. Options costly</t>
  </si>
  <si>
    <t>3 Waters</t>
  </si>
  <si>
    <t>3W1</t>
  </si>
  <si>
    <t>Wastewater infrastructure</t>
  </si>
  <si>
    <t xml:space="preserve">Dryness and drought cause very low flows in the wastewater infrastructure when water restrictions are in place. This can lead to increased septicity, odours and gas which can affect operations and amenity. It can also lead to lower flows, which can trigger blockages, and cause concentrated 'high strength' wastewater which may be harder to treat and which may be discharged at higher concentrations - affecting receiving environments. 
Low flows can require increased pumping, causing increased operational issues (wear and tear, blockages, running costs).
Solid matter can build up during periods of low flow which can cause blockages when washed loose. 
</t>
  </si>
  <si>
    <t xml:space="preserve">Exposure is considered very low at the current time noting it is dependent on fresh water availability.
In the future, exposure is considered moderate. 
</t>
  </si>
  <si>
    <t>Highly sensitive as the wastewater infrastructure is prone to blockages due to the low grades.</t>
  </si>
  <si>
    <t>Low adaptive capacity due to lack of water and potential of blockages etc</t>
  </si>
  <si>
    <t>3W2</t>
  </si>
  <si>
    <t>Sub-district</t>
  </si>
  <si>
    <t>3 waters infrastructure</t>
  </si>
  <si>
    <t>Increasing landslides can result in damage of 3 waters buried networks and above ground infrastructure e.g. reservoirs</t>
  </si>
  <si>
    <r>
      <t>Exposure is considered low at the current time as the district has experienced some landslide events affecting the infrastructure, estimate to be 5-10% (low) moving to 10 to 25% (moderate). 
Otarawairere is considered the highest risk 
(</t>
    </r>
    <r>
      <rPr>
        <i/>
        <sz val="10"/>
        <rFont val="Calibri"/>
        <family val="2"/>
        <scheme val="minor"/>
      </rPr>
      <t>Quantitative</t>
    </r>
    <r>
      <rPr>
        <sz val="10"/>
        <rFont val="Calibri"/>
        <family val="2"/>
        <scheme val="minor"/>
      </rPr>
      <t xml:space="preserve">).
</t>
    </r>
  </si>
  <si>
    <t xml:space="preserve">Highly sensitive as any landslip can have a major effect on the infrastructure. </t>
  </si>
  <si>
    <t>Low adaptive capacity, as response measures are limited to addressing events and cleaning up afterward. There is no real merit in proactive responses.</t>
  </si>
  <si>
    <t>Iwi survey</t>
  </si>
  <si>
    <t>3W3</t>
  </si>
  <si>
    <t>Stormwater infrastructure</t>
  </si>
  <si>
    <t>Extreme weather (rain, wind and storms)</t>
  </si>
  <si>
    <t>Extreme weather (including high rainfall) can cause blockages / washouts  / tomos / erosion around stormwater structures which can result in damage.
There is also a risk that green infrastructure is damaged due to scour, leading to blockages of downstream networks.</t>
  </si>
  <si>
    <r>
      <t>Exposure is currently considered moderate due to previous events e.g. Cyclone Debbie and Cook resulted in damage. Currently considered that an event occurs once every other year. Exposure is expected to increase over time.  
(</t>
    </r>
    <r>
      <rPr>
        <i/>
        <sz val="10"/>
        <rFont val="Calibri"/>
        <family val="2"/>
        <scheme val="minor"/>
      </rPr>
      <t>Qualitative</t>
    </r>
    <r>
      <rPr>
        <sz val="10"/>
        <rFont val="Calibri"/>
        <family val="2"/>
        <scheme val="minor"/>
      </rPr>
      <t>)</t>
    </r>
  </si>
  <si>
    <t>Moderate sensitivity given the vulnerability of the stormwater infrastructure.</t>
  </si>
  <si>
    <t xml:space="preserve">Low adaptive capacity as Council could  have more dedicated overland flow paths however this is costly. </t>
  </si>
  <si>
    <t>3W4</t>
  </si>
  <si>
    <t>Risk to stormwater infrastructure (catchpits) due to extreme weather (wind and storms)</t>
  </si>
  <si>
    <t xml:space="preserve">Extreme weather can result in debris which may cause blockages of systems / outlets and inlets. </t>
  </si>
  <si>
    <r>
      <t>Exposure is currently considered moderate due to frequent events. Exposure is expected to increase over time.   
(</t>
    </r>
    <r>
      <rPr>
        <i/>
        <sz val="10"/>
        <rFont val="Calibri"/>
        <family val="2"/>
        <scheme val="minor"/>
      </rPr>
      <t>Qualitative</t>
    </r>
    <r>
      <rPr>
        <sz val="10"/>
        <rFont val="Calibri"/>
        <family val="2"/>
        <scheme val="minor"/>
      </rPr>
      <t>)</t>
    </r>
  </si>
  <si>
    <t xml:space="preserve">High sensitivity as streams and pump stations are prone to blockage. 
Have experienced debris in Wainui Stream to small streams in Ōhope which has impacted infrastructure and resulted in pipes breaking. </t>
  </si>
  <si>
    <t>Moderately adaptive as some adaptive measures are available.</t>
  </si>
  <si>
    <t>3W5</t>
  </si>
  <si>
    <t>Sub-district - check whether all township networks are of similar age/condition</t>
  </si>
  <si>
    <t>Flooding and extreme rainfall can cause increased inflow and infiltration to the infrastructure, causing higher flows to treatment plants and increased likelihood of overflows. This, in turn, reduces the overall level of service. Flooding can cause overloading or damage to pumping stations.</t>
  </si>
  <si>
    <r>
      <t>Exposure is currently considered high as it happens every year (Edgecumbe) &amp; low lying areas (e.g. Peace St, Murupara, Ōhope, Tāneatua). Exposure is expected to increase over time.   
(</t>
    </r>
    <r>
      <rPr>
        <i/>
        <sz val="10"/>
        <rFont val="Calibri"/>
        <family val="2"/>
        <scheme val="minor"/>
      </rPr>
      <t>Qualitative</t>
    </r>
    <r>
      <rPr>
        <sz val="10"/>
        <rFont val="Calibri"/>
        <family val="2"/>
        <scheme val="minor"/>
      </rPr>
      <t>)</t>
    </r>
  </si>
  <si>
    <t>High sensitivity as certain areas are affected - Murupara, Ōhope, Tāneatua
Council is currently in the process of raising gully traps to reduce inflow.
Amendment to Building Act reduced the height of gully traps (150 ml to 50 ml clearance)</t>
  </si>
  <si>
    <t xml:space="preserve">Low adaptive capacity as there are not many options available. </t>
  </si>
  <si>
    <t>3W6</t>
  </si>
  <si>
    <t>Water supply infrastructure</t>
  </si>
  <si>
    <t xml:space="preserve">Increased extreme rainfall and flooding may damage, flood or contaminate water supply infrastructure e.g. due to erosion, sedimentation, causing turbidity and disruption to essential services. </t>
  </si>
  <si>
    <t>Exposure is currently considered moderate as Whakatāne water supply sources are currently experiencing issues relating to flooding. The main supply for Whakatane (Whakatane WTP) is located on the bank of Whakatane River, and is exposed to flooding. Ruatoki intake bore is a much smaller supply, but is highly exposed to flooding. Also Tahuna road/Te Teko &amp; Tāneatua have been affected (i.e. its not district wide)</t>
  </si>
  <si>
    <t xml:space="preserve">Moderately sensitive as the water supply plant is located on the river edge, with the intake submerged. The intake operates when flooded, however it can be sensitive to sustained long term damage, erosion and debris. At the Ruatoki intake, in recent years, the river has shifted to reduce the original offset of 140 m from edge so that the intake is now almost in the river, and is only protected by sheet piling, this will be upgraded/ shifted to bore within the next year. </t>
  </si>
  <si>
    <t>Medium adaptive capacity as there are plans to move away from surface intake to groundwater. There are long term plans to upgrade the Whakatāne WTP and intake to groundwater source in Rangitaiki Plains. 
Note: Ruatoki intake bore can't handle turbidity.</t>
  </si>
  <si>
    <t>3W7</t>
  </si>
  <si>
    <t>Groundwater rise and salinity stress may result in reduced levels of service in the wastewater infrastructure and increase the potential for overflows of wastewater. Higher groundwater can also reduce the effectiveness of land based treatment/dispersal. High water tables may cause salinity damage to buried tanks, networks or floatation of structures such as pumping stations. Can also increased liquefaction potential. 
Most pipes are asbestos cement (AC), and high water tables weakens the pipes.</t>
  </si>
  <si>
    <r>
      <t>Exposure is currently considered high as Edgecumbe and Whakatāne are exposed to high groundwater, which is likely to increase over time. Tāneatua may also be affected. 25-50% of the stock is exposed.
(</t>
    </r>
    <r>
      <rPr>
        <i/>
        <sz val="10"/>
        <rFont val="Calibri"/>
        <family val="2"/>
        <scheme val="minor"/>
      </rPr>
      <t>Quantitative</t>
    </r>
    <r>
      <rPr>
        <sz val="10"/>
        <rFont val="Calibri"/>
        <family val="2"/>
        <scheme val="minor"/>
      </rPr>
      <t>)</t>
    </r>
  </si>
  <si>
    <t xml:space="preserve">Moderately sensitive as some parts of the network have been lined, and pumping capacity within Edgecumbe has been increased. Within Whakatāne, gully traps have been raised within low lying properties.
</t>
  </si>
  <si>
    <t xml:space="preserve">Medium adaptive capacity due to  maintenance and monitoring. Pipe lining and move toward sealed / PVC RRJ etc to minimise infiltration. </t>
  </si>
  <si>
    <t>3W8</t>
  </si>
  <si>
    <t>Groundwater rise and/or salinity stress in low lying areas</t>
  </si>
  <si>
    <t xml:space="preserve">Risk from groundwater rise and salinity stress affecting parts of the stormwater infrastructure located near the coastal edge. Increased infiltration may reduce the capacity of the stormwater network and increase wear and running costs of pumped stormwater components. Pumps for flood events may be insufficient with higher groundwater levels and higher drain water levels. </t>
  </si>
  <si>
    <r>
      <t>Exposure to groundwater rise and/or salinity stress is high at present, and is expected to increase in response to sea level rise. Its currently deemed high as approx 40-60% of the infrastructure is currently exposed. Larger number of stormwater pipes are impacted as they are located in Whakatāne. 
(</t>
    </r>
    <r>
      <rPr>
        <i/>
        <sz val="10"/>
        <rFont val="Calibri"/>
        <family val="2"/>
        <scheme val="minor"/>
      </rPr>
      <t>Quantitative</t>
    </r>
    <r>
      <rPr>
        <sz val="10"/>
        <rFont val="Calibri"/>
        <family val="2"/>
        <scheme val="minor"/>
      </rPr>
      <t>)</t>
    </r>
  </si>
  <si>
    <t>Highly sensitive as there are presently 11 pump stations in Whakatāne - these are designed to deal with high groundwater infiltration. The systems are designed to draw groundwater down. Similar for Edgecumbe (where stormwater pipes are present). However, it is considered that the current stormwater system is undersized. 
Deemed highly sensitive as there is less stormwater infrastructure compared to waste water infrastructure (deemed moderately sensitive -  Risk SW7)</t>
  </si>
  <si>
    <t>Low adaptive capacity as the only option is to increase pumping which is costly. 
The Council has already carried out some pump upgrades. In general, however, there may be limits to adaptation, given local topography etc  (and will be more costly than adaptive measures for wastewater infrastructure).</t>
  </si>
  <si>
    <t>3W9</t>
  </si>
  <si>
    <t xml:space="preserve">Groundwater rise and salinity stress may threaten the water supply infrastructure at the coastal edge, putting it at risk of submergence (only AC pipes). </t>
  </si>
  <si>
    <t>Exposure to groundwater rise and/or salinity stress is low at the moment as only approx 5-10% of the infrastructure is affected.
Presently, approx 50/60% of the pipework is AC pipes (across the district e.g. Tāneatua, Whakatāne, Matatā) and the high water table can result in these pipes becoming weaker, and the exposure is expected to increase. 
(Quantitative)</t>
  </si>
  <si>
    <t>Moderately sensitive due to the AC pipes.</t>
  </si>
  <si>
    <t>Considered highly adaptive due to planned replacement through asset management plan - move to non-corrosive materials (e.g. PE)</t>
  </si>
  <si>
    <t>3W10</t>
  </si>
  <si>
    <t>Risk from sea level rise and coastal flooding affecting parts of the wastewater infrastructure that is located near the coastal edge. The network may also experience damage due to salinity corrosion or increased inflow and infiltration. Gravity systems will be the most sensitive to this flooding. Wastewater systems will also become under pressure from groundwater rise resulting from sea level rise.</t>
  </si>
  <si>
    <t>Exposure is currently considered low as approx 8% of the district network is currently exposed, increasing to 25% in extreme scenario.
Data shows that 40% of the network in Ōhope and Coastlands is exposed in the extreme scenario, 15% in the less extreme scenario &amp; present day.
(Whakatāne is protected by a stopbank)</t>
  </si>
  <si>
    <t>Wastewater networks are generally considered highly sensitive to coastal flooding and other impacts. Any ingress of water into networks or into pump stations/ponds would be very detrimental</t>
  </si>
  <si>
    <t>Limited adaptation options other than sealing networks. Ōhope and Whakatāne ponds aren't lined and this would be costly to remedy. Council is working towards a new resource consent in 2028.</t>
  </si>
  <si>
    <t>3W11</t>
  </si>
  <si>
    <t xml:space="preserve">Risk from coastal erosion affecting parts of the wastewater infrastructure that are located near the coastal edge. Infrastructure may experience damage due to erosion, or complete loss of service due to inundation,  e.g. Ōhope waste water pumping station (lowing lying lift stations). </t>
  </si>
  <si>
    <t xml:space="preserve">Currently, exposure is considered very low with 1% exposed, rising only to 3-5%. 
There are limited infrastructure elements located in erosion zones, Ōhope is the area predominately affected. </t>
  </si>
  <si>
    <t xml:space="preserve">Waste water networks are considered moderately sensitive to erosion and would be damaged. </t>
  </si>
  <si>
    <t>Limited adaptation options are available, it would largely consist of reinforcing networks, unless broader area was at risk.</t>
  </si>
  <si>
    <t>3W12</t>
  </si>
  <si>
    <t xml:space="preserve">Risk from coastal erosion affecting parts of the water supply infrastructure located near the coastal edge. Infrastructure may experience damage, or complete loss of service due to erosion. </t>
  </si>
  <si>
    <t xml:space="preserve">Currently, exposure is considered very low with 1% exposed, rising only to 3-5%.  
There are limited infrastructure elements located in erosion zones,
Ōhope is the area predominately affected.  </t>
  </si>
  <si>
    <t>Low sensitivity as water supply infrastructure pipes (PE) are less sensitive to erosion given the  material.</t>
  </si>
  <si>
    <t>3W13</t>
  </si>
  <si>
    <t>Risk from coastal erosion affecting parts of the stormwater infrastructure located near the coastal edge. Infrastructure may experience damage, or complete loss of service due to erosion.</t>
  </si>
  <si>
    <t>Highly sensitive due to location of stormwater infrastructure (outlets are along the coast).</t>
  </si>
  <si>
    <t>3W14</t>
  </si>
  <si>
    <t>Oxidation ponds</t>
  </si>
  <si>
    <t xml:space="preserve">Risk of higher temperatures impacting the treatment efficiency of oxidation ponds (14 ponds approx). This can lead to odour generation, and interruption of treatment processes (can kill of whole process). There may be also potential compliance issues. </t>
  </si>
  <si>
    <t xml:space="preserve">Currently, exposure is considered moderate due to previous event - a few years ago, Council had to reseed the Whakatāne pond (using a helicopter). Only 4 of 14 ponds have to date been affected. 
</t>
  </si>
  <si>
    <t>Low adaptive capacity  - however note  ponds will likely be replaced in the future (due to changing technologies).</t>
  </si>
  <si>
    <t>Telecommunications</t>
  </si>
  <si>
    <t>Risk to telecommunications due to extreme weather (wind and storms)</t>
  </si>
  <si>
    <t>Telecommunications infrastructure including above ground fibre lines may be at risk of damage from high winds, or due to tree fall that can damage transmission lines. Above ground fibre lines in rural areas are maintained by Chorus.</t>
  </si>
  <si>
    <t>Sames as elec rating</t>
  </si>
  <si>
    <t xml:space="preserve">Above ground poles and lines considered realtively robust and well maintained. Lines that are on powerpoles are generally less robust. Fibre is more robust as it has more strength than electricity lines. </t>
  </si>
  <si>
    <t xml:space="preserve">If damage was to occur, repairs can be easily achieved if there is vehicle access. </t>
  </si>
  <si>
    <t>Fibre</t>
  </si>
  <si>
    <t>Risk to fibre due to increased extreme rainfall and flooding</t>
  </si>
  <si>
    <t>Above ground telecommunications infrastructure may be damaged during flooding.</t>
  </si>
  <si>
    <t>Likely to be located within floodplains</t>
  </si>
  <si>
    <t>Can cope with being inundated</t>
  </si>
  <si>
    <t>Cell towers incl cabinets</t>
  </si>
  <si>
    <t>Risk to cell towers incl cabinets due to increased extreme rainfall and flooding</t>
  </si>
  <si>
    <t>Mostly on high poimts, low exp</t>
  </si>
  <si>
    <t>Cell towers are generally in elevated areas above the flood plain but in towns located on flood plains the cell towers are also located in the flood plain. Cabinets that provide power for these cell towers in flood plains are the sensitive feature and are raised to a certain level. Outages in cabinets are easliy fixed as long as they are not completely inundated.</t>
  </si>
  <si>
    <t>Sites that are inundated are replaced by a tower in a location of less exposure.</t>
  </si>
  <si>
    <t>Risk to fibre due to sea level rise and coastal flooding</t>
  </si>
  <si>
    <t>Above ground telecommunications infrastructure is at risk of damage from coastal flooding</t>
  </si>
  <si>
    <t>No exposure events have occured yet.</t>
  </si>
  <si>
    <t>Periodic coastal flooding can be easily adapted too.</t>
  </si>
  <si>
    <t>Risk to cell towers incl cabinets due to sea level rise and coastal flooding</t>
  </si>
  <si>
    <t>Risk to fibre due to coastal erosion</t>
  </si>
  <si>
    <t>Telecommunications fibre infrastructure is at risk of damage from coastal erosion</t>
  </si>
  <si>
    <t>Coastal erosion has the ability to remove the viability for the location of fibre lines.</t>
  </si>
  <si>
    <t>Risk to cell towers incl cabinets due to coastal erosion</t>
  </si>
  <si>
    <t>Above ground telecommunications infrastructure is at risk of damage from coastal erosion</t>
  </si>
  <si>
    <t>Coastal erosion has the ability to remove the viability of cell tower locations.</t>
  </si>
  <si>
    <t>likely response will be temp site, with longer view to new site</t>
  </si>
  <si>
    <t>Risk to fibre due to increased fire weather</t>
  </si>
  <si>
    <t>Above ground telecommunications infrastructure is at risk of damage from increased fire weather.</t>
  </si>
  <si>
    <t xml:space="preserve">Aerial network mainly exposed, </t>
  </si>
  <si>
    <t>The protective coating on fibre cables has the ability to melt and be damaged. Sensitivity is based on the material the poles are made of either being wood, concrete or steel.</t>
  </si>
  <si>
    <t>Aerial fibre can be layed to provide an interim fix.</t>
  </si>
  <si>
    <t>Risk to cell towers incl cabinets due to increased fire weather</t>
  </si>
  <si>
    <t>Currently very low but will increase over time</t>
  </si>
  <si>
    <t>Sensitivity is reduced by the location of these towers which are purposefully setback from vegetation.</t>
  </si>
  <si>
    <t>Cell sites can be easily replaced.</t>
  </si>
  <si>
    <t>Energy</t>
  </si>
  <si>
    <t>Distribution</t>
  </si>
  <si>
    <t>Based on the nature of overhead infrastructure, they are considered highly sensitive to  tree fall</t>
  </si>
  <si>
    <t>Medium - vegetation management, programmes in place. However there are limits to this</t>
  </si>
  <si>
    <t>Risk to distribution (ground mounted assets) due to increased extreme rainfall and flooding</t>
  </si>
  <si>
    <t>Distribution infrastructure (ground mounted assets) are at risk of damage from flooding.</t>
  </si>
  <si>
    <t>Rated as moderate presently (14% of transformers (Tx) and 5% of RMU exposed above 0.3m) , and stays within this band under most scenarios</t>
  </si>
  <si>
    <t>if water reaches live part of asset, the asset will be out of service</t>
  </si>
  <si>
    <t>Very few options exist that are affordable</t>
  </si>
  <si>
    <t>Risk to distribution (ground mounted assets) due to sea level rise and coastal flooding</t>
  </si>
  <si>
    <t>Distribution infrastructure (ground mounted assets) are at risk of damage from coastal flooding.</t>
  </si>
  <si>
    <t>Presently ~3% of transformers and ~5% of RMU are exposed &gt;0.3m</t>
  </si>
  <si>
    <t>Distribution infrastructure (ground mounted assets) are at risk of damage from coastal erosion.</t>
  </si>
  <si>
    <t>very low exposure across all scenarios for both Transformers and RMU</t>
  </si>
  <si>
    <t>If exposed to coastal erosion damage / outage will occur</t>
  </si>
  <si>
    <t>Overhead lines</t>
  </si>
  <si>
    <t>Risk to overhead lines due to higher temperature (including increased hot days) combined with very dry conditions</t>
  </si>
  <si>
    <t>Higher temperatures will impact distribution lines (increasing sag of conductors). Combined with dry conditions, this can increase the chance of fire being caused by the lines touching vegetation. May also lead to H&amp;S issues of conductor breaches the clearance compliance threshold</t>
  </si>
  <si>
    <t>Very low exposure across all scenarios  - noting lack of data on potential for extreme temps</t>
  </si>
  <si>
    <t>Low given the temp threshold of the various conductor types</t>
  </si>
  <si>
    <t>Tensioning / re-sagging, additional mid span structures, conductor replacement</t>
  </si>
  <si>
    <t>The electricity network is at risk of damage or loss of assets due to landslides.</t>
  </si>
  <si>
    <t>Very low exposure across all scenarios ~1%</t>
  </si>
  <si>
    <t xml:space="preserve">Very few options exist </t>
  </si>
  <si>
    <t>The electricity network is at risk of damage or loss of assets due to wildfire. It also acts as a catalyst to increase the risk of fire caused by arcing/sagging within lines.</t>
  </si>
  <si>
    <t>One event in the last 5 years (Matata), caused by grass burning at the bottom of the pole and damaged cable - however this was minor event. Will increase over time</t>
  </si>
  <si>
    <t>Materials and construction types (concrete poles) of majority of poles mean that sensitivity to fire is low</t>
  </si>
  <si>
    <t>Need to replace asset if there was severe damage</t>
  </si>
  <si>
    <t>Transport - Roads &amp; Rail</t>
  </si>
  <si>
    <t>Grey text indicates a preliminary assessment has been made</t>
  </si>
  <si>
    <t>R1</t>
  </si>
  <si>
    <t>Transport infrastructure (roads, active modes &amp; related facilities)</t>
  </si>
  <si>
    <t>Coastal erosion may cause direct damage to roads, road reserves, cycleways and walkways. Coastal erosion may also result in the loss of safe access to beaches.</t>
  </si>
  <si>
    <r>
      <t>WDC exposure assessment indicates very low exposure (&lt;1% network is exposed). Exposure is concentrated mainly near Ōhope which is a high value residential area. 
West End Road (local street) and Thornton Beach Road usually affected. 
(</t>
    </r>
    <r>
      <rPr>
        <i/>
        <sz val="10"/>
        <rFont val="Calibri"/>
        <family val="2"/>
        <scheme val="minor"/>
      </rPr>
      <t>Qualitative</t>
    </r>
    <r>
      <rPr>
        <sz val="10"/>
        <rFont val="Calibri"/>
        <family val="2"/>
        <scheme val="minor"/>
      </rPr>
      <t xml:space="preserve">) </t>
    </r>
  </si>
  <si>
    <t>High sensitivity as coastal erosion may cause direct damage or loss of sections of roads, walkways and cycleways, though this is rare at present.</t>
  </si>
  <si>
    <t>Limited adaptation options include armouring the coast, or moving the road, both of which involve high costs. Going forward, inclusion of resilience considerations into projects and renewals will improve adaptive capacity.</t>
  </si>
  <si>
    <t>R2</t>
  </si>
  <si>
    <t xml:space="preserve">The road and state highway network follow the coast and may be exposed to sea level rise in many locations which, combined with severe weather and high tides, may damage the road and cut off communities.
</t>
  </si>
  <si>
    <r>
      <t>Very low exposure at present, exposed areas include central Whakatāne, and Wainui road from Ōhope to Ohiwa around the inlet. Parts of SH2 are inundated under 1%AEP at present. The frequency of inundation is expected to increase with time 
(</t>
    </r>
    <r>
      <rPr>
        <i/>
        <sz val="10"/>
        <rFont val="Calibri"/>
        <family val="2"/>
        <scheme val="minor"/>
      </rPr>
      <t>Quantitative</t>
    </r>
    <r>
      <rPr>
        <sz val="10"/>
        <rFont val="Calibri"/>
        <family val="2"/>
        <scheme val="minor"/>
      </rPr>
      <t>)</t>
    </r>
  </si>
  <si>
    <t>High sensitivity as road closures are necessary in response to a small depth of water or potential inundation. Roads are likely to sustain damage as a result of wave runup which is likely to cause scour, and may require long term closure of the road. Storm debris is also likely and require clean up following an event.</t>
  </si>
  <si>
    <t>Low adaptive capacity as there are limited options other than moving or raising road, which is costly and can have complex social and planning issues.</t>
  </si>
  <si>
    <t>R3</t>
  </si>
  <si>
    <t xml:space="preserve">High and rising groundwater may compromise the integrity of roading basecourse leading to increased maintenance, or require the raising of roads above the groundwater table. Exposure to salinity stress may result in deterioration of assets (bridges, culverts). </t>
  </si>
  <si>
    <r>
      <t>Very low exposure at present. Although a significant portion of Whakatane township is exposed to high groundwater, this is a small proportion of the district's road network (approximately 2-5km). 
Low lying nature of Rangitaiki Plains is important.
(</t>
    </r>
    <r>
      <rPr>
        <i/>
        <sz val="10"/>
        <rFont val="Calibri"/>
        <family val="2"/>
        <scheme val="minor"/>
      </rPr>
      <t>Qualitative</t>
    </r>
    <r>
      <rPr>
        <sz val="10"/>
        <rFont val="Calibri"/>
        <family val="2"/>
        <scheme val="minor"/>
      </rPr>
      <t xml:space="preserve">). </t>
    </r>
  </si>
  <si>
    <t>High sensitivity as groundwater impacts the structure of the foundation of the road, compromising the integrity of the road. Rising groundwater also increases the liquefaction potential of the area, leading to potential for greater ground damage and larger areas affected after an earthquake.</t>
  </si>
  <si>
    <t>Low adaptive capacity as options for existing roads are limited. The primary option is to raise the road, however this is often not practical when considering the need for roads to service adjacent properties, and the drainage/overland flow requirements of the surrounding area. Increasing drainage may be an option however there is limited options to drain excess water when groundwater tables rise. Note: new roads are being constructed with consideration for high and increasing groundwater levels.</t>
  </si>
  <si>
    <t>R4</t>
  </si>
  <si>
    <r>
      <t>Based on current data, exposure is considered low (10% of network exposed at present). Increasing frequency and severity of extreme events will increase exposure, it is considered that approx 25-50% of roads will be impacted in the longer term.
(</t>
    </r>
    <r>
      <rPr>
        <i/>
        <sz val="10"/>
        <rFont val="Calibri"/>
        <family val="2"/>
        <scheme val="minor"/>
      </rPr>
      <t>Quantitative</t>
    </r>
    <r>
      <rPr>
        <sz val="10"/>
        <rFont val="Calibri"/>
        <family val="2"/>
        <scheme val="minor"/>
      </rPr>
      <t>)</t>
    </r>
  </si>
  <si>
    <t xml:space="preserve">High sensitivity as a small amount/depth of flooding can cause disruption or outage to roads. Additionally, flooding can result in deterioration of the road. </t>
  </si>
  <si>
    <t>Low adaptive capacity given roads will require raising, moving, or significant drainage improvements, this will be very costly.</t>
  </si>
  <si>
    <t>R5</t>
  </si>
  <si>
    <t xml:space="preserve">Increasing occurrence of landslides may cause damage or loss of roads. Roads in steep areas are most exposed. Rural communities with limited access routes may have  access routes cut off. </t>
  </si>
  <si>
    <r>
      <t>Based on current data, exposure is considered low (between 5-20% of network affected). Slips currently common but only have 2-3 slips a year that would result in road closure (i.e. in the extreme case - only 2% affected). 
(</t>
    </r>
    <r>
      <rPr>
        <i/>
        <sz val="10"/>
        <color rgb="FF000000"/>
        <rFont val="Calibri"/>
        <family val="2"/>
        <scheme val="minor"/>
      </rPr>
      <t>Quantitative</t>
    </r>
    <r>
      <rPr>
        <sz val="10"/>
        <color rgb="FF000000"/>
        <rFont val="Calibri"/>
        <family val="2"/>
        <scheme val="minor"/>
      </rPr>
      <t xml:space="preserve">) </t>
    </r>
  </si>
  <si>
    <t xml:space="preserve">High sensitivity given that when an under slip occurs, the network has to be built back up. Over slips are not considered as sensitive. </t>
  </si>
  <si>
    <t>Adaptive capacity is limited as it involves reactive clearing up which is mostly straight forward at the moment. With regards to longer term, its likely that events will happen more often and Council will need resource to respond. It is more difficult to manage/repair slips in the East (Wainui, Stanley) due to soil (ashy).</t>
  </si>
  <si>
    <t>R6</t>
  </si>
  <si>
    <t>Increasing temperatures may result in deterioration of the road due to increased melting and bleeding of tar.</t>
  </si>
  <si>
    <r>
      <t>Very low exposure at present although certain areas, such as the hill section in Galatea are exposed. Large section of road network is unsealed.
(</t>
    </r>
    <r>
      <rPr>
        <i/>
        <sz val="10"/>
        <rFont val="Calibri"/>
        <family val="2"/>
        <scheme val="minor"/>
      </rPr>
      <t>Quantitative</t>
    </r>
    <r>
      <rPr>
        <sz val="10"/>
        <rFont val="Calibri"/>
        <family val="2"/>
        <scheme val="minor"/>
      </rPr>
      <t xml:space="preserve">) </t>
    </r>
  </si>
  <si>
    <t>High sensitivity given that roads may need to be closed.</t>
  </si>
  <si>
    <t>Adaptive capacity is considered medium as Council could change to use an alternative bitumen as they do in Australia.</t>
  </si>
  <si>
    <t>R7</t>
  </si>
  <si>
    <t>Extreme weather can cause treefall /debris to build up on roads, or cause treefall that can disrupt the transport network. Can also cause third party infrastructure to block roads and cause hazards - e.g. cell towers, power lines etc</t>
  </si>
  <si>
    <r>
      <t>Low exposure at present but likely to increase. Cyclone Cook (2017) resulted in fallen trees which blocked roads. 
(</t>
    </r>
    <r>
      <rPr>
        <i/>
        <sz val="10"/>
        <rFont val="Calibri"/>
        <family val="2"/>
        <scheme val="minor"/>
      </rPr>
      <t>Quantitative</t>
    </r>
    <r>
      <rPr>
        <sz val="10"/>
        <rFont val="Calibri"/>
        <family val="2"/>
        <scheme val="minor"/>
      </rPr>
      <t xml:space="preserve">) </t>
    </r>
  </si>
  <si>
    <t xml:space="preserve">Adaptive capacity is considered medium as it involves reactive clearing up - mostly straight forward at the moment (e.g. Council currently removing trees as and when needed). With regards to longer term, its likely events will happen more often and Council will need resource to respond. </t>
  </si>
  <si>
    <t>R8</t>
  </si>
  <si>
    <t>Rail infrastructure</t>
  </si>
  <si>
    <t>Rail corridors near the coastal edge may be exposed to sea level rise and flooding. This would prevent the operation of railways, and may damage or permanently disrupt these services.</t>
  </si>
  <si>
    <r>
      <t>Low exposure at present but it is considered that approx 25% on the coast (area north of the road of the road) will be affected in the future. Rest of the corridor is inland so not affected. 
(</t>
    </r>
    <r>
      <rPr>
        <i/>
        <sz val="10"/>
        <rFont val="Calibri"/>
        <family val="2"/>
        <scheme val="minor"/>
      </rPr>
      <t>Quantitative</t>
    </r>
    <r>
      <rPr>
        <sz val="10"/>
        <rFont val="Calibri"/>
        <family val="2"/>
        <scheme val="minor"/>
      </rPr>
      <t xml:space="preserve">) 
</t>
    </r>
  </si>
  <si>
    <t xml:space="preserve">High sensitivity given tracks close when flooding rises to 100mm above rail head. Flooding may also impact the stability of the track/ballast, so would likely close track if ballast is flooded particularly on the main line. </t>
  </si>
  <si>
    <t>Very low adaptive capacity, only option is to shut the line.</t>
  </si>
  <si>
    <t>R9</t>
  </si>
  <si>
    <t>Rail corridors in low lying areas may experience increasing flooding. This would prevent the operation of railways, and flood damage such as erosion and washouts may damage or permanently disrupt these services.</t>
  </si>
  <si>
    <t>Currently, the exposure is very low because, although it lies within a floodplain, only certain sections (5-10%) of the rail corridor may be flooded (as some parts will remain above the flood zone). 
(Some flooding occurs in this region at present - this is mainly due to bridge closure when river levels are high (e.g. track closure occurred last year at bridge 126 Awakaponga Station))</t>
  </si>
  <si>
    <t>Sensitivity is considered high due to the presence of bridges on sections of the rail line.</t>
  </si>
  <si>
    <t>Very low adaptive capacity as its difficult and costly to improve or mitigate flooding at bridges.</t>
  </si>
  <si>
    <t>R10</t>
  </si>
  <si>
    <t xml:space="preserve">Extreme weather can cause debris to build up on railways, or cause treefall that can disrupt rail services. </t>
  </si>
  <si>
    <r>
      <t>Currently, the exposure is very high as approx 25-50% of rail line is exposed. Murupara line (as a forestry line) can have trees falling at least annually across the track. 
(</t>
    </r>
    <r>
      <rPr>
        <i/>
        <sz val="10"/>
        <rFont val="Calibri"/>
        <family val="2"/>
        <scheme val="minor"/>
      </rPr>
      <t>Quantitative</t>
    </r>
    <r>
      <rPr>
        <sz val="10"/>
        <rFont val="Calibri"/>
        <family val="2"/>
        <scheme val="minor"/>
      </rPr>
      <t xml:space="preserve">) </t>
    </r>
  </si>
  <si>
    <t>High sensitivity as winds can impact signalling equipment, and third party debris can cause damage and disruptions on the network particularly when tree fall on Murupara line. Closures tend to be a short duration. Potential issues with neighbouring properties may arise regarding the management of stormwater entering or discharging from Kiwirail property.</t>
  </si>
  <si>
    <t>There is low capacity to adapt, with the primary approach being reactive. An inspection and maintenance program is in place to minimise treefall.</t>
  </si>
  <si>
    <t>R11</t>
  </si>
  <si>
    <t>Higher temperatures can distort railway tracks due to steels ability for thermal expansion. Heat restrictions called 'Heat40' are placed on railay lines when temperatures exceed 40C reducing speeds that trains are able to operate to 40km.  Higher temperatures also result in additional maintenance costs.</t>
  </si>
  <si>
    <r>
      <rPr>
        <sz val="10"/>
        <color theme="1"/>
        <rFont val="Calibri"/>
        <family val="2"/>
        <scheme val="minor"/>
      </rPr>
      <t xml:space="preserve">Currently the exposure is high as temperatures occur (at localised locations) that exceed management thresholds. The issue is most severe for curves of 500m radius or less, or "tight" curves. All of the Murupara branch line has a 'Heat40' speed limit (40kn/hr limit) applied during heat season, with 40% of the Te Maunga to Kawera line under The exposure will increase to very high over the longterm as temperatures increase. </t>
    </r>
    <r>
      <rPr>
        <sz val="10"/>
        <color rgb="FFFF0000"/>
        <rFont val="Calibri"/>
        <family val="2"/>
        <scheme val="minor"/>
      </rPr>
      <t xml:space="preserve"> </t>
    </r>
  </si>
  <si>
    <t>Railway tracks are highly sensitive to high temperature due to steels ability for thermal expansion causing railway lines to distort which is a derailment hazard.</t>
  </si>
  <si>
    <t>Existing mitigation measures include 'rail temperature' sensors which are located on tracks in various locations throughout the network to alert train control when rail temperatures reach a pre-set trigger temperature (set at 40 degrees at the start of the heat season) requiring train speeds to reduce operational speeds. Other measures include stability analysis inspections to understand areas at risk from track distortion.</t>
  </si>
  <si>
    <t>R13</t>
  </si>
  <si>
    <t>Landslides can destroy/damage rail tracks.</t>
  </si>
  <si>
    <r>
      <t>Currently, the exposure is high as approx 25-50% of rail line is exposed. It is expected to increase in future. 
Certain areas, particularly Murupara, are impacted (volcanic ash means cuttings are unstable and susceptible to landslips). There was a major slip in 2022/2023, small slips are very common. 
(</t>
    </r>
    <r>
      <rPr>
        <i/>
        <sz val="10"/>
        <rFont val="Calibri"/>
        <family val="2"/>
        <scheme val="minor"/>
      </rPr>
      <t>Quantitative</t>
    </r>
    <r>
      <rPr>
        <sz val="10"/>
        <rFont val="Calibri"/>
        <family val="2"/>
        <scheme val="minor"/>
      </rPr>
      <t xml:space="preserve">) </t>
    </r>
  </si>
  <si>
    <t>High sensitivity  as tracks can be destroyed or damaged by landslips causing disruptions. KiwiRail has had to reconstruct the track at Matata Straights due to landslips.</t>
  </si>
  <si>
    <t>There is low capacity to adapt, with the primary approach being reactive (involves cleanup and reducing speed).</t>
  </si>
  <si>
    <t>R14</t>
  </si>
  <si>
    <t>Increased fire weather can cause trains to emit sparks, potentially igniting wildfires in nearby vegetation.</t>
  </si>
  <si>
    <r>
      <t xml:space="preserve">Currently, the exposure is low, but it is expected to increase over time due to the forested nature of the catchment.
</t>
    </r>
    <r>
      <rPr>
        <sz val="10"/>
        <color rgb="FFFF0000"/>
        <rFont val="Calibri"/>
        <family val="2"/>
        <scheme val="minor"/>
      </rPr>
      <t>Kiwirail to reassess/rate</t>
    </r>
  </si>
  <si>
    <t>High sensitivity as the forested areas are sensitive. Mitigation measures are in place such as avoiding welding activities during high temperatures.</t>
  </si>
  <si>
    <t>There is low capacity to adapt, with the primary approach being reactive (involves cleanup and reducing speed).
In addition, for the Murupara line, there is a heatrun behind every locomotive to detect sparks and douse with water if they occur (this is only on the Murupara line, as it is funded by the forests).</t>
  </si>
  <si>
    <t>Transport - Airports and ports</t>
  </si>
  <si>
    <t>Area</t>
  </si>
  <si>
    <t>AP1</t>
  </si>
  <si>
    <t>Airports</t>
  </si>
  <si>
    <t>Increased extreme rainfall and flooding may result in risk to accessibility and freight if airports are damaged/inoperable. This may damage and threaten the operation of the airports, resulting in interruption to air traffic, reduced accessibility and freight disruption.</t>
  </si>
  <si>
    <t>Exposure is considered low as both airports are outside the flood zone (at present and in the future). Flooding is contained in swales (at both airports).</t>
  </si>
  <si>
    <t xml:space="preserve">Highly sensitive to flooding because if there was a lot of rainfall, the airports would shut. 
</t>
  </si>
  <si>
    <t>Medium adaptive capacity as options are available to adapt runways, particularly grass surfaces, where it is possible to move the centreline to avoid standing water/wet areas.
Recently, the Council undertook works to improve drainage works to assist with draining standing water.</t>
  </si>
  <si>
    <t>AP2</t>
  </si>
  <si>
    <t xml:space="preserve">Exposure is currently considered moderate as severe weather disrupts flights relatively regularly and exposure is expected to increase. Often the airport may be open but airlines do not fly due to wind, visibility, etc or must divert to alternative airports. Interruption to usability occurs approx 3 times a year, however the airport location is relatively less exposed than inland areas as the coastal weather tends to clear more quickly. Runways tend to be aligned in the direction of most frequent headwind and may be impacted if there is a persistent shift in the prevailing wind direction. </t>
  </si>
  <si>
    <t xml:space="preserve">Highly sensitive to extreme weather as it affects the usability of the airport. </t>
  </si>
  <si>
    <t>Low adaptive capacity as there are very few options available.</t>
  </si>
  <si>
    <t>AP3</t>
  </si>
  <si>
    <t>Higher temperature may cause tarmac to bleed of tar, disrupting airport operations and flights.</t>
  </si>
  <si>
    <t xml:space="preserve">Exposure is currently considered low as disruption to flights due to high temperatures are rare (considered to have occurred once in the last five years). However, temperature is projected to increase to levels that may increase disruption more frequently. </t>
  </si>
  <si>
    <t>Highly sensitive to higher temperature as the heat can cause tarmac seal to stick to airplane tyres.</t>
  </si>
  <si>
    <t>High adaptive capacity as tarmac can be replaced with appropriate mix to be more heat resistant. In 2030, the airport tarmac is due for resurfacing.</t>
  </si>
  <si>
    <t>AP4</t>
  </si>
  <si>
    <t>Increased relative humidity</t>
  </si>
  <si>
    <t xml:space="preserve">Increased relative humidity can affect aircraft take-off distance due to the relationship between air density, power, and lift, which is also impacted by moisture in the atmosphere (relative humidity). The temperature / humidity threshold is variable relative to specific aircraft, and primarily impacts Jets. This is an issue of jet size vs runway length. </t>
  </si>
  <si>
    <t>Exposure is considered low (at present and in the future) as changes in relative humidity are negligible near Whakatane.</t>
  </si>
  <si>
    <t xml:space="preserve">Moderately sensitive to increased relative humidity as the short runway length of Whakatane Airport means that aircraft are weight constrained at present, so likely to be more sensitive to increase in relative humidity. </t>
  </si>
  <si>
    <t xml:space="preserve">Medium adaptive capacity as there is potential to extend the runway. </t>
  </si>
  <si>
    <t>AP5</t>
  </si>
  <si>
    <t>Increasing sea level rise may affect Whakatāne airport as it could lead to direct damage or impact on the operation of the airport, resulting in interruption to air traffic, reduced accessibility and freight disruption.</t>
  </si>
  <si>
    <t>Exposure is currently considered low as airport facilities are not exposed, however access to the airport may be disrupted during large events, which may occur with increasing frequency in the future.</t>
  </si>
  <si>
    <t xml:space="preserve">Highly sensitive as coastal flooding may cut off key access routes to the airport.  Airports are also sensitive to flooding (should it occur). </t>
  </si>
  <si>
    <t>Low adaptive capacity, as the main sensitivity is tied to wider flood issues.</t>
  </si>
  <si>
    <t>AP6</t>
  </si>
  <si>
    <t>Groundwater rise and salinity stress may cause corrosion and deterioration to the airport asset foundations (in particular larger structures). This may result in a reduced lifespan and increased failure modes including break up of the runway sub-base.</t>
  </si>
  <si>
    <t>Exposure is considered low as the elevation of the airport is 20 m above sea level in sandy soils. Exposure to groundwater is low at present and is not expected to be a issue in the future.</t>
  </si>
  <si>
    <t xml:space="preserve">Moderately sensitive to high groundwater as it can impact on foundations during construction. It also compounds operational issues - contributing to increased wildlife, increases risks of failure in buried electrical infrastructure, degrades pavement integrity over time, reduces grass performance and contributes to increased flooding.
</t>
  </si>
  <si>
    <t>Low adaptive capacity, as options include improved drainage and flood control.</t>
  </si>
  <si>
    <t>AP7</t>
  </si>
  <si>
    <t>Ports</t>
  </si>
  <si>
    <t xml:space="preserve">Sea level rise and coastal flooding may cause loss of access to and usability of ports and related coastal infrastructure. Harbour entry / channels may require increased maintenance due to silt build up from changes in tidal effect, floods, etc. </t>
  </si>
  <si>
    <t>The asset itself has a moderate sensitivity rating due to increased salinity as a consequence of sea level rise and reduced usability.</t>
  </si>
  <si>
    <t>Low adaptive capacity due to the cost and consenting process.</t>
  </si>
  <si>
    <t>AP11</t>
  </si>
  <si>
    <t>Port and associated buildings</t>
  </si>
  <si>
    <t>Increasing rainfall and fluvial flooding may cause increasing flooding of the port and associated buildings.</t>
  </si>
  <si>
    <t>Exposure is currently considered low. The modelled climate forecast shows an increasing frequency of storm events causing more frequent fluvial flooding which will impact port assets. The Whakatāne port is considered to be the most vulnerable and the Port Ōhope wharf is less vulnverable.</t>
  </si>
  <si>
    <t>The assets have a moderate sensitivity rating but the Whakatāne port is more sensitive due to the effects of debris being carried through during fluvial flood events.</t>
  </si>
  <si>
    <t xml:space="preserve">Low adaptive capacity due to the cost and consenting process. Increased maintenance will be required to ensure the operation of the Whakatāne port during and after fluvial flood events due to the debris coming back up the river on the tide change and also the increased navigability of the waterways. </t>
  </si>
  <si>
    <t>AP13</t>
  </si>
  <si>
    <t>Port operations</t>
  </si>
  <si>
    <t>Rainfall and flooding may disrupt port operations and interfere with goods handling and storage, including posing a safety risk due to container toppling.  Note links to tide and sea level</t>
  </si>
  <si>
    <t>If flooded, its unusable.</t>
  </si>
  <si>
    <t>The only option is to raise the port facilities which is costly. There are operational practises to manage the risk but the frequencies of these events will increase thereby raising the operational cost.</t>
  </si>
  <si>
    <t>AP14</t>
  </si>
  <si>
    <t xml:space="preserve">Increases in winter rainfall may result in increased disruption to port operations and interfere with goods handling and storage. </t>
  </si>
  <si>
    <t xml:space="preserve">The climate forecast is for increased high intensity rainfall events during the winter and fewer events in the summer. In summer lower river flows will result in increased build up of silt and less frequent flushing thereby requiring an increased demand on dredging of the Whakatane river entrance. </t>
  </si>
  <si>
    <t>The Whakatāne river entrance is extremely sensitive to silt build up during low river flows.</t>
  </si>
  <si>
    <t>The risk can be mitigated through dredging but the frequency and duration of dredging will increase and incurr additional operational costs.</t>
  </si>
  <si>
    <t>Waste management</t>
  </si>
  <si>
    <t>Consequence</t>
  </si>
  <si>
    <t>WM1</t>
  </si>
  <si>
    <t>Landfills</t>
  </si>
  <si>
    <t>Landfills (including contaminated sites) at the coastal edge may be exposed to coastal erosion.  Exposure of landfills may release leachate and contaminants onto beaches.</t>
  </si>
  <si>
    <t>Exposure is considered low at present and in the future. There are 6 closed landfills in the district and none are operational. Of the 6, one (in Matata) is considered potentially 'low' in the long term scenario as it sits outside the erosion area. 
There are 48 contaminated sites, one of them, Orini Canal (wood waste site) is prone to coastal erosion and is exposed in 1 in 10 yr event so exposure is also considered low. Note: the extent of exposure is unclear as the location of historical landfills is not always known.</t>
  </si>
  <si>
    <t>The sensitivity is deemed high due to the absence of engineered structures.</t>
  </si>
  <si>
    <t>Low adaptive capacity as measures are very expensive (build seawall or remove waste).</t>
  </si>
  <si>
    <t>WM2</t>
  </si>
  <si>
    <r>
      <t>Increased extreme rainfall and flooding</t>
    </r>
    <r>
      <rPr>
        <b/>
        <sz val="10"/>
        <color theme="1"/>
        <rFont val="Calibri"/>
        <family val="2"/>
        <scheme val="minor"/>
      </rPr>
      <t xml:space="preserve"> </t>
    </r>
    <r>
      <rPr>
        <sz val="10"/>
        <color theme="1"/>
        <rFont val="Calibri"/>
        <family val="2"/>
        <scheme val="minor"/>
      </rPr>
      <t xml:space="preserve">may affect landfill performance, causing leachate to leak or exposed waste. 
NOTE: </t>
    </r>
    <r>
      <rPr>
        <i/>
        <sz val="10"/>
        <color theme="1"/>
        <rFont val="Calibri"/>
        <family val="2"/>
        <scheme val="minor"/>
      </rPr>
      <t>When quantitative data is available, Council will refer to that over event based data</t>
    </r>
    <r>
      <rPr>
        <sz val="10"/>
        <color theme="1"/>
        <rFont val="Calibri"/>
        <family val="2"/>
        <scheme val="minor"/>
      </rPr>
      <t>.</t>
    </r>
  </si>
  <si>
    <t>Current exposure is considered very high as data indicates that 60% of landfills are prone to flooding (i.e. 30 out of 50 sites are exposed). One landfill (Taneatua) has been flooded in last five years but there was no damage. For a 1 in 10 yr event, there is 1 active waste site and a number of contaminated sites exposed.</t>
  </si>
  <si>
    <t>Very low sensitivity as flooding  generally has a minor affect.</t>
  </si>
  <si>
    <t xml:space="preserve">Low adaptive capacity as measures are very expensive and difficult to implement. </t>
  </si>
  <si>
    <t>WM3</t>
  </si>
  <si>
    <t xml:space="preserve">Erosion of landfill cap, as a result of storm events may affect landfill performance and impacting effectiveness of leachate systems. </t>
  </si>
  <si>
    <t>Moderate sensitivity as there is potential for erosion via multiple flood events, based on construction / caps etc.</t>
  </si>
  <si>
    <t>WM4</t>
  </si>
  <si>
    <t>Refuse Transfer Stations, composting site</t>
  </si>
  <si>
    <t xml:space="preserve">Higher temperatures may increase the likelihood of odour and dust near the three sites (2 transfer stations and 1 composting station). 
</t>
  </si>
  <si>
    <t xml:space="preserve">Current exposure is considered high (as the Council has received odour complaints and received abatement notices), increasing to very high in the future. 
</t>
  </si>
  <si>
    <t>Moderately sensitive as odour problems already exist and will be exacerbated with higher temperatures.</t>
  </si>
  <si>
    <t>Medium adaptive capacity as the Council has already applied different odour control solutions. Even with operational processes, the adaptive capacity is still considered medium.</t>
  </si>
  <si>
    <t>WM5</t>
  </si>
  <si>
    <t xml:space="preserve">Increased fire weather may result in a fire starting on the sites, due to presence of certain flammable materials - e.g. green waste, composting and recycling material (such as lithium-ion batteries and gas cannisters). </t>
  </si>
  <si>
    <t>The current exposure is considered low, as there have been only a few incidents involving specific flammable materials. The risk to composting sites is considered higher.  
Note that the capped landfills have low fire risk as no oxygen can enter the waste  to fuel a fire.</t>
  </si>
  <si>
    <t>Moderately sensitive as operational processes can assist in managing the sensitivity (e.g. by not accepting flammable materials).</t>
  </si>
  <si>
    <t>Moderate level of adaptive capacity due to operational management processes.</t>
  </si>
  <si>
    <t>WM6</t>
  </si>
  <si>
    <t>High winds may cause damage to structures or disruption to operations.</t>
  </si>
  <si>
    <t>The current exposure is considered very low, considering that landfills are not in exposed areas. There is potential however for this to increase over time - eg due to ex-tropical cyclones etc.</t>
  </si>
  <si>
    <t>Moderately sensitive as the composting site is on open land with no buildings on site. The two transfer sites have steel sheds (with  canopies).</t>
  </si>
  <si>
    <t xml:space="preserve">Low adaptive capacity as the only option is to rebuild which is costly. </t>
  </si>
  <si>
    <t>WM7</t>
  </si>
  <si>
    <t>Waste operations</t>
  </si>
  <si>
    <t xml:space="preserve">Strong winds often cause litter to be blown around facilities, knock over bins and spread litter down streets and across properties, and can lead to bins being damaged and lost. It can also lead to property and vehicle damage. 
</t>
  </si>
  <si>
    <r>
      <t>The current exposure is considered high as disruption to services happens at least once a year. Exposure is expected to increase over time. 
(</t>
    </r>
    <r>
      <rPr>
        <i/>
        <sz val="10"/>
        <color theme="1"/>
        <rFont val="Calibri"/>
        <family val="2"/>
        <scheme val="minor"/>
      </rPr>
      <t>Qualitative</t>
    </r>
    <r>
      <rPr>
        <sz val="10"/>
        <color theme="1"/>
        <rFont val="Calibri"/>
        <family val="2"/>
        <scheme val="minor"/>
      </rPr>
      <t>)</t>
    </r>
  </si>
  <si>
    <t xml:space="preserve">Moderately sensitive to the hazard but events are short term in length. </t>
  </si>
  <si>
    <t xml:space="preserve">Medium adaptive capacity as Council can reschedule services during such events. </t>
  </si>
  <si>
    <t>WM8</t>
  </si>
  <si>
    <t>Increased extreme rainfall and flooding events can result in additional waste volumes being generated in the community (due to damage of properties). This may also lead to disruption of services.</t>
  </si>
  <si>
    <r>
      <t>The current exposure is considered moderate as at least 3 events have occurred. Exposure is expected to increase over time. 
(</t>
    </r>
    <r>
      <rPr>
        <i/>
        <sz val="10"/>
        <color theme="1"/>
        <rFont val="Calibri"/>
        <family val="2"/>
        <scheme val="minor"/>
      </rPr>
      <t>Qualitative</t>
    </r>
    <r>
      <rPr>
        <sz val="10"/>
        <color theme="1"/>
        <rFont val="Calibri"/>
        <family val="2"/>
        <scheme val="minor"/>
      </rPr>
      <t>)</t>
    </r>
  </si>
  <si>
    <t>High sensitive as events affect the Council's ability to carry out the service.</t>
  </si>
  <si>
    <t>Limited adaptive capacity, as no measures can be put in place prior to events occurring.</t>
  </si>
  <si>
    <t>WM9</t>
  </si>
  <si>
    <t>Waste management facilities</t>
  </si>
  <si>
    <t xml:space="preserve">Dry conditions and drought may lead to an increase in dust generation at the sites. Drought may also lead to increased pest species, pathogens/bacteria, odour, and seagull presence at waste facilities. 
Food scraps collection will quickly deteriorate. 
</t>
  </si>
  <si>
    <t xml:space="preserve">Currently dust is an issue that is having to be managed and dealt with at the Keepa Rd Greenwaste composting facility. There is also likely to be an increase in odour at the resource recovery centres due to increased biological activity as a consequence of increasing dryness. Facilities already suffer from exposure to pest species (wasps, rats, flies etc) and we can expect this to increase significantly. </t>
  </si>
  <si>
    <t>Greenwaste already requires a high temperature to be a viable process, increasing temperature maybe beneficial in some circumstances as long as it is not excessive. Pest species numbers are already an issue and will increase.</t>
  </si>
  <si>
    <t>Measures are already in place to mitigate dust and odour issues at facilities. Further investment will be  needed to upgrade odour and dust management responses.</t>
  </si>
  <si>
    <t>WM10</t>
  </si>
  <si>
    <t>Whakatāne has dealt with excess waste from several floods/storms including within the last 5 years.</t>
  </si>
  <si>
    <t xml:space="preserve">Current assets cannot deal with these events. Previous events have required regional and out of region resources. </t>
  </si>
  <si>
    <t>WM11</t>
  </si>
  <si>
    <t xml:space="preserve">Groundwater rise (particularly in coastal environments) can enter landfills and generate leachate or compromise integrity. Greenwaste composting sites are also vulnerable to groundwater rise. </t>
  </si>
  <si>
    <t xml:space="preserve">WDC have 1 closed landfill that could be exposed.  </t>
  </si>
  <si>
    <t>Exposed landfills may be affected by saline water intrusion which can cause mobilisation of leachate.</t>
  </si>
  <si>
    <t>Difficult and costly to mitigate</t>
  </si>
  <si>
    <t>WM12</t>
  </si>
  <si>
    <t>High temperatures can cause cracking and can affect vegetation on the landfill cap, which damages integrity of the closed landfill.</t>
  </si>
  <si>
    <t>Currently exposure is low. The 6 landfills are very old and the caps are quite vulnerable and most are grazing land with no vegetation to protect landfill cap. Increased cracking of the landfill crack to leads to increased infiltration of the rainfall which can then increase leachate production.</t>
  </si>
  <si>
    <t>All of the closed landfill caps are exposed to temperature and wind, and on some sites constant grazing pressure can damage the landfill cap. Uncertainty exists over the quality of material and methodology used to cap the closed landfills.</t>
  </si>
  <si>
    <t>The adaptive capacity is medium as  large investment is required to implement solutions.</t>
  </si>
  <si>
    <t>WM13</t>
  </si>
  <si>
    <t xml:space="preserve">Landfills are at risk of damage or loss of assets due to landslides.
</t>
  </si>
  <si>
    <t xml:space="preserve">Matatā landfill has previously been subjected to debris flow but this provided an extra cap. Another closed landfill has been subject to movement of part of the cap partly due to extreme weather. </t>
  </si>
  <si>
    <t>Sensitivity is dependant on the topography and location of the landfill. Two of the six landfills have sloping faces that have experienced landslides over the last three years. The forecasted increasing frequency of storm events will increase the frequency of landslides in the future.</t>
  </si>
  <si>
    <t>Difficult and costly to repair. Councils often don’t budget for such events.</t>
  </si>
  <si>
    <t>WM14</t>
  </si>
  <si>
    <t>Contracted staff</t>
  </si>
  <si>
    <t>Increasing temperatures across the district will introduce the frequency of hot days. Staff working under these conditions may experience heat stroke.</t>
  </si>
  <si>
    <t xml:space="preserve">Kerbside staff will experience increased temperatures outdoors. Facilities staff will increasingly experience more heat stress in indoor and outdoor tasks. </t>
  </si>
  <si>
    <t>Humans are the element exposed and are highly susceptible to heat.</t>
  </si>
  <si>
    <t>Adaptive capacity will vary between tasks and some of the responses will require investment.</t>
  </si>
  <si>
    <t>Property &amp; Open Spaces</t>
  </si>
  <si>
    <t>POS1</t>
  </si>
  <si>
    <t>Property &amp; open spaces</t>
  </si>
  <si>
    <t>Public spaces (reserves) and associated infra</t>
  </si>
  <si>
    <t>Risk to Council public spaces (reserves) &amp; associated infrastructure due to sea level rise and coastal flooding</t>
  </si>
  <si>
    <t>Sea level rise and coastal flooding may result in public spaces &amp; associated infrastructure (i.e. BBQ's, toilets, play equipment etc) becoming unusable or permanently damaged.</t>
  </si>
  <si>
    <r>
      <t>Exposure is considered moderate at  the moment, the data indicates that approx 20% of public spaces are impacted, with it increasing over time. 
(</t>
    </r>
    <r>
      <rPr>
        <i/>
        <sz val="10"/>
        <rFont val="Calibri"/>
        <family val="2"/>
        <scheme val="minor"/>
      </rPr>
      <t>Quantitative</t>
    </r>
    <r>
      <rPr>
        <sz val="10"/>
        <rFont val="Calibri"/>
        <family val="2"/>
        <scheme val="minor"/>
      </rPr>
      <t>)</t>
    </r>
  </si>
  <si>
    <t>Low sensitivity based on the majority of events being   periodic.</t>
  </si>
  <si>
    <t>Medium adaptive capacity which will become more difficult over time as duration &amp; frequency of sea level rise and coastal flooding increases.</t>
  </si>
  <si>
    <t>POS2</t>
  </si>
  <si>
    <t>Council land (camping grounds)</t>
  </si>
  <si>
    <t>Risk to Council owned camping grounds (e.g. Pikowai, Thornton Beach Holiday park land, not the buildings) from increasing intensity and frequency of sea level rise and coastal flooding</t>
  </si>
  <si>
    <t>Exposure is considered very low at present with it increasing over time. 
Areas impacted included Thornton, Pikowai (some of it is WDC owned land (and infrastructure) and some Kiwirail land), and Murphys Holiday Camp.</t>
  </si>
  <si>
    <t>High sensitivity as Pikowai and Murphys are low lying and likely to be impacted earlier.  Thornton is a bit higher above ground so may be impacted at a later stage.</t>
  </si>
  <si>
    <t>Low adaptive capacity and will become more difficult over time as duration &amp; frequency of sea level rise and coastal flooding increases.</t>
  </si>
  <si>
    <t>POS3</t>
  </si>
  <si>
    <t>Council land or buildings (commercial and operational)</t>
  </si>
  <si>
    <t>Risk to Council owned land or buildings from increasing intensity and frequency of sea level rise and coastal flooding</t>
  </si>
  <si>
    <r>
      <t xml:space="preserve">Sea level rise and coastal flooding may result in flooding of Harbour Board land area and the commercial property. 
</t>
    </r>
    <r>
      <rPr>
        <i/>
        <sz val="10"/>
        <rFont val="Calibri"/>
        <family val="2"/>
        <scheme val="minor"/>
      </rPr>
      <t>Note</t>
    </r>
    <r>
      <rPr>
        <sz val="10"/>
        <rFont val="Calibri"/>
        <family val="2"/>
        <scheme val="minor"/>
      </rPr>
      <t>: excludes 3 Waters properties.</t>
    </r>
  </si>
  <si>
    <r>
      <t>Exposure is considered very high at present based on data available, &gt;50% of Council land or buildings may be impacted.
                                                                            Note: Regional council in the process of building flood defences along the Whakatāne River including the Wairere Stream to protect the CBD which should reduce exposure rating. 
(</t>
    </r>
    <r>
      <rPr>
        <i/>
        <sz val="10"/>
        <rFont val="Calibri"/>
        <family val="2"/>
        <scheme val="minor"/>
      </rPr>
      <t>Quantitative</t>
    </r>
    <r>
      <rPr>
        <sz val="10"/>
        <rFont val="Calibri"/>
        <family val="2"/>
        <scheme val="minor"/>
      </rPr>
      <t xml:space="preserve">)   </t>
    </r>
  </si>
  <si>
    <t xml:space="preserve">High sensitivity given development and rental income will be sensitive to any events. </t>
  </si>
  <si>
    <t>Low adaptive capacity and will become more difficult over time as duration &amp; frequency of sea level rise and coastal flooding increases.
Note: Regional council in the process of building flood defences along the Whakatāne River including the Wairere Stream to protect the CBD which should reduce exposure rating.</t>
  </si>
  <si>
    <t>POS4</t>
  </si>
  <si>
    <t>Park soft assets</t>
  </si>
  <si>
    <t>Risk to parks soft assets (turf, trees, gardens and dunes) from increasing coastal erosion</t>
  </si>
  <si>
    <t xml:space="preserve">Risk of coastal erosion damaging parks soft assets (turf, trees, gardens and dunes). Damage likely to impact coastal gardens and collections through erosion in low lying areas. There is also likely to be reduced efficiency of dunes as coastal protection as sea-level rises. </t>
  </si>
  <si>
    <t>Exposure is considered low at present, based on data available (10% exposed). Increasing to 20% in RCP 8.5 scenario.</t>
  </si>
  <si>
    <t>High sensitivity given location of  park soft assets.</t>
  </si>
  <si>
    <t>Low adaptive capacity given the size and amount of measures required.</t>
  </si>
  <si>
    <t>POS5</t>
  </si>
  <si>
    <r>
      <t>Currently, exposure is low as the district is experiencing some plants (e.g. tulips) not growing, given ground conditions. Exposure is expected to increase over time.
(</t>
    </r>
    <r>
      <rPr>
        <i/>
        <sz val="10"/>
        <rFont val="Calibri"/>
        <family val="2"/>
        <scheme val="minor"/>
      </rPr>
      <t>Qualitative</t>
    </r>
    <r>
      <rPr>
        <sz val="10"/>
        <rFont val="Calibri"/>
        <family val="2"/>
        <scheme val="minor"/>
      </rPr>
      <t>)</t>
    </r>
  </si>
  <si>
    <t xml:space="preserve">High sensitivity as most park soft assets are sensitive to higher temp (native bush is less sensitive to higher temps). Both native and exotic are sensitive pests and diseases. </t>
  </si>
  <si>
    <t xml:space="preserve">Medium adaptive capacity for park soft assets. </t>
  </si>
  <si>
    <t>POS6</t>
  </si>
  <si>
    <t>Public spaces</t>
  </si>
  <si>
    <t>Higher temperature may result in increase in costs associated with maintenance of public spaces e.g. more watering of fields, changes in pesticide use, installation of more shade.</t>
  </si>
  <si>
    <t>Currently, exposure is low with it increasing over time.</t>
  </si>
  <si>
    <t>High sensitivity as most public space assets are susceptible to increasing temperatures and will require watering schemes and shade.</t>
  </si>
  <si>
    <t>Some species will not tolerate increased temperatures and so new species from warmer climates will need to be introduced.</t>
  </si>
  <si>
    <t>POS7</t>
  </si>
  <si>
    <t>Parks and reserves infrastructure</t>
  </si>
  <si>
    <t>Currently, exposure is high as slips occur regularly and will increase in frequency as the frequency of storm events increase.</t>
  </si>
  <si>
    <t>High sensitivity as the slopes are prone to landslide.</t>
  </si>
  <si>
    <t>Low as it requires money to fix and involves reinsatement work/replacement.</t>
  </si>
  <si>
    <t>POS8</t>
  </si>
  <si>
    <t>Risk to parks and reserves infrastructure and privately owned infrastucture on reserves due to flooding and increased rainfall</t>
  </si>
  <si>
    <t xml:space="preserve">Increase in extreme rainfall and flooding may cause damage to land and infrastructure, causing erosion and impacting the biodiversity. </t>
  </si>
  <si>
    <t>Currently, exposure is moderate but as rainfall increases over the longterm the exposure increases to high.</t>
  </si>
  <si>
    <t>Low sensitivity because the elements are largely resistant to flooding and increased rainfall.</t>
  </si>
  <si>
    <t>Any adaptation required will be moderately easy to achieve.</t>
  </si>
  <si>
    <t>POS9</t>
  </si>
  <si>
    <r>
      <t>Historic sites (</t>
    </r>
    <r>
      <rPr>
        <i/>
        <sz val="10"/>
        <color theme="0" tint="-0.34998626667073579"/>
        <rFont val="Calibri"/>
        <family val="2"/>
        <scheme val="minor"/>
      </rPr>
      <t>excl Maori sites - refer Maori s'sheet</t>
    </r>
    <r>
      <rPr>
        <sz val="10"/>
        <color theme="0" tint="-0.34998626667073579"/>
        <rFont val="Calibri"/>
        <family val="2"/>
        <scheme val="minor"/>
      </rPr>
      <t>)</t>
    </r>
  </si>
  <si>
    <t>Risk to historic sites due to coastal erosion</t>
  </si>
  <si>
    <t xml:space="preserve">Coastal erosion may destroy archaeological landscapes of cultural significance. </t>
  </si>
  <si>
    <t>District Plan</t>
  </si>
  <si>
    <t>POS10</t>
  </si>
  <si>
    <t>Risk to parks soft assets (turf, trees, gardens) due to flooding and increased rainfall</t>
  </si>
  <si>
    <t>Increase in extreme rainfall and flooding may result in loss of soft assets, with increased cleanup costs.</t>
  </si>
  <si>
    <t>Currently, exposure is low but as rainfall increases over the longterm the exposure increases to moderate.</t>
  </si>
  <si>
    <t>Low sensitiviy as the park assets have the ability regenerate quickly.</t>
  </si>
  <si>
    <t>Adaptavice capacity is high as the parks can be shut during and after events to protect assets.</t>
  </si>
  <si>
    <t>POS11</t>
  </si>
  <si>
    <t>Parks and reserves</t>
  </si>
  <si>
    <t>Risk to parks and reserves due to increased fire weather</t>
  </si>
  <si>
    <t xml:space="preserve">Increased fire weather may result in wildfires within parks and reserves. </t>
  </si>
  <si>
    <t>Currently, exposure is low but as fire weather increases over the longterm the exposure increases to moderate.</t>
  </si>
  <si>
    <t>There are scenic reserves such as Kōhī point, Thornton and dunes that contain highly flammable vegetation. The sensitivity rating is however moderate to reflect the wider district.</t>
  </si>
  <si>
    <t>Very little can be done to manage the potential for fire in parks and reserves. Note: there are many parks and reserves that are adjacent to residential areas.</t>
  </si>
  <si>
    <t>POS12</t>
  </si>
  <si>
    <t>Extreme weather (wind and storms) may cause damage of infrastructure. Fallen trees can also cause damage the infrastructure.</t>
  </si>
  <si>
    <t>High sensitivity overall as trees are highly sensitive to storm events. Asset resiliency reduces with intensity of stong winds.</t>
  </si>
  <si>
    <t>Limitied mitigation can be achieved through planning for some events but overall there is not much that can be done for most assets. Trees are the biggest risk.</t>
  </si>
  <si>
    <t>POS13</t>
  </si>
  <si>
    <t>Sport fields</t>
  </si>
  <si>
    <t>Risk to sport fields (on Council land but not owned by Council) due to dryness and drought</t>
  </si>
  <si>
    <t xml:space="preserve">Increasing drought conditions may require higher water usage and changes in the way that fields are built and maintained. Potential that more irrigation is needed over time - however there could be pressure to use less water during times of water restrictions. </t>
  </si>
  <si>
    <t>Currently, exposure is low but as temperature increases over the longterm the exposure increases to moderate.</t>
  </si>
  <si>
    <t>Low sensitivity as the sport fields are able to cope with drought conditions.</t>
  </si>
  <si>
    <t>Mitigation could be achieved thorugh irrigation however this would depend on the availability of water.</t>
  </si>
  <si>
    <t>POS14</t>
  </si>
  <si>
    <t>Risk to sport fields (on Council land but not owned by council) due to extreme weather</t>
  </si>
  <si>
    <t>Extreme weather may impact sports grounds,  making them unusable.</t>
  </si>
  <si>
    <t>Currently, exposure is low but as the frequency of extreme weather increases over the longterm the exposure increases to moderate.</t>
  </si>
  <si>
    <t>Most sport fields do not cope well in storm events and periods of heavy inundation.</t>
  </si>
  <si>
    <t>Mitigation can be achieved through planning and the cancellation of events. The availability and usability of fields will be reduced as extreme weather increases.</t>
  </si>
  <si>
    <t>POS15</t>
  </si>
  <si>
    <t>Play spaces</t>
  </si>
  <si>
    <t>Risk to usability of play spaces due to higher temperatures</t>
  </si>
  <si>
    <t xml:space="preserve">Higher temperatures may require increased maintenance and new infrastructure for shading play spaces. Equipment can get too hot to use but use materials and design structures to reduce risk. </t>
  </si>
  <si>
    <t>Currently, exposure is very low but as temperature increases over the longterm the exposure increases to high.</t>
  </si>
  <si>
    <t xml:space="preserve">Most play spaces are able to cope with the increased temperature and the usability will only decrease over the hotter months. </t>
  </si>
  <si>
    <t>The temperature may get to a point where people may not be able to go outside and therefore playground use will be reduced. Flood lights can be introduced to allow play at night.</t>
  </si>
  <si>
    <t>POS16</t>
  </si>
  <si>
    <t>Public toilets</t>
  </si>
  <si>
    <t>Risk to rural public toilets due to dryness and drought</t>
  </si>
  <si>
    <t>Increasing drought conditions may require changes in the way that toilets are built and maintained. Water sources for toilets in some areas is from nearby water sources which could be impacted during drought.</t>
  </si>
  <si>
    <t>Currently, exposure is very low but as drought increases over the longterm the exposure increases to moderate.</t>
  </si>
  <si>
    <t>Most public toilets rely on aquifers for water supply or have been modified to dry vault chambers.</t>
  </si>
  <si>
    <t>There might only be a few toilets in areas that would be affected and mitigating measures could be taken.</t>
  </si>
  <si>
    <t>POS17</t>
  </si>
  <si>
    <t>Council owned property (Investment, Commercial, Harbour Board Land)</t>
  </si>
  <si>
    <t>Risk to Council owned property (Investement, commercial and Harbour board land) due to increased rainfall and flooding</t>
  </si>
  <si>
    <t>Increased extreme rainfall and flooding can lead to severe damage to the properties which can disrupt the delivery of the service to the public and also the museum collections.</t>
  </si>
  <si>
    <t>Currently exposure is moderate as flooding of these properties has occurred in the past and this will increase to high over the longterm.</t>
  </si>
  <si>
    <t>The land is able to cope with inundation and repairs to the buildings will be relatively easily achieved.</t>
  </si>
  <si>
    <t>Adaptive capacity is low due to the location of these assets being land that is located on floodplains.</t>
  </si>
  <si>
    <t>POS18</t>
  </si>
  <si>
    <t>Council owned property (facilities)</t>
  </si>
  <si>
    <t>Currently exposure is moderate as flooding has occurred to some Council properties  in the past and this will increase to high over the longterm.</t>
  </si>
  <si>
    <t>The building (3waters depot) was able to cope with inundation and repairs to the buildings will be relatively easily achieved.</t>
  </si>
  <si>
    <t xml:space="preserve">Adaptive capacity is low due to the location of these Council owned facilities and potential difficulty to relocate these assets. </t>
  </si>
  <si>
    <t>POS19</t>
  </si>
  <si>
    <t>Commercial and industrial property</t>
  </si>
  <si>
    <t>Increased extreme rainfall and flooding can lead to severe damage to the properties which can disrupt the operations and or access to the properties.</t>
  </si>
  <si>
    <t>Current exposure is high as 36% of industrial properties and 5% of commercial properties are exposed to flooding.</t>
  </si>
  <si>
    <t>Typically commercial and industrial buildings are constructed with more resilient materials due to structural and fire requirements.</t>
  </si>
  <si>
    <t>Low adaptive capacity as commercial and industrial buildings would be more difficult to alter/relocate.</t>
  </si>
  <si>
    <t>POS20</t>
  </si>
  <si>
    <t>Cemeteries</t>
  </si>
  <si>
    <t>Risk to cemeteries due to increased rainfall and flooding</t>
  </si>
  <si>
    <t>Increased extreme rainfall and flooding can cause damage to the five Council owned and operated cemeteries.</t>
  </si>
  <si>
    <t>Exposure is currently low but this rating will increase over the long term.</t>
  </si>
  <si>
    <t>Low, as the impacts from these events on cemeteries have not yet been experienced.</t>
  </si>
  <si>
    <t>Council would need to provide flood protection in the future if flooding proved to be an issue.</t>
  </si>
  <si>
    <t>POS21</t>
  </si>
  <si>
    <t>Risk to cemeteries due to groundwater rise</t>
  </si>
  <si>
    <t xml:space="preserve">The cemeteries affected by the rising groundater have relatively few burials. </t>
  </si>
  <si>
    <t>There are management interventions that can be undertaken to delay/mitigate the effects of rising groundwater. Raising the ground level at Tāneatua is an adaptation option to allow the cemetery to stay in use. The Council has experienced many challenges in finding an alternative suitable location for a new cemetery to replace the Hillcrest cemetery (Council's primary cemetery).</t>
  </si>
  <si>
    <t>POS22</t>
  </si>
  <si>
    <t>Education property</t>
  </si>
  <si>
    <t>Exposure is currently considered moderate due to between 10% and 25% of education buildings are currently exposed to a 1% AEP event.</t>
  </si>
  <si>
    <t>Sensitivity is a combination of foundation types (eg pile foundations and concrete slab) as well as different cladding types (brick veneer and sheet cladding).</t>
  </si>
  <si>
    <t>Medium adaptive capacity due to ability to relocate or raise some buildings and combined with Government typically being the owner of school buildings.</t>
  </si>
  <si>
    <t>POS23</t>
  </si>
  <si>
    <t>Police, ambulance, fire, St John, hospitals</t>
  </si>
  <si>
    <t>Risk to police, fire, St John, hospitals due to increased rainfall and flooding</t>
  </si>
  <si>
    <t>Increased extreme rainfall and flooding can lead to severe damage to the properties which can disrupt the delivery of services.</t>
  </si>
  <si>
    <t>Exposure is considered low as most emergency service providers are located in no or low exposure zones. However greater than 50% of Police Stations are exposed to flooding.</t>
  </si>
  <si>
    <t>Sensitivity is a combination of foundation types (eg pile foundations and concrete slab) as well as different cladding types (concrete block and sheet cladding).</t>
  </si>
  <si>
    <t>Medium adaptive capacity due to ability to relocate or raise some buildings and combined with Government typically being the owner of public buildings.</t>
  </si>
  <si>
    <t>POS24</t>
  </si>
  <si>
    <t>Communities &amp; Buildings</t>
  </si>
  <si>
    <t>Residential properties</t>
  </si>
  <si>
    <t xml:space="preserve">Residential areas are at risk of damage from increasing flooding, particularly in low lying areas, downstream of lakes and adjacent to rivers and streams. This may be as a result of failure of flood management schemes or undercapacity/failure of stormwater systems.  Isolated communities are particularly vulnerable and are also likely to have related loss of access routes and disruption to emergency services. Direct and related damages to buildings may cause significant financial implications for individuals, communities, the Council etc including impacts on insurance premiums or insurability. 
Historical policy, building standards, codes of practice and other guidelines will be an ongoing challenge to manage.
</t>
  </si>
  <si>
    <t xml:space="preserve">Whakatane and Edgecumbe are protected by the Rangitaiki flood protection scheme. </t>
  </si>
  <si>
    <t xml:space="preserve">High sensitivity to residual risk of flooding (i.e. flooding as a result of flood protection scheme failure or overtopping).
Edgecumbe flood (2017) following heavy rain from the remnants of Cyclone Debbie. The stopbank protecting Edgecumbe from the Rangitāiki River breached on the morning of 6 April. 
</t>
  </si>
  <si>
    <t>Limited adaptive capacity due to high costs and space constraints with raising stop banks.</t>
  </si>
  <si>
    <t>POS25</t>
  </si>
  <si>
    <t>High groundwater and salinity stress may cause damage to building foundations and reduce the lifespan or performance. This can also affect stop bank stability. High groundwater may increase dampness in houses causing damage to buildings and health impacts. Increased groundwater levels from sea level rise can affect development in low-lying areas and can create geotechnical instabilities. High groundwater may also contribute to increased runoff volume.</t>
  </si>
  <si>
    <t>At a District level current exposure is moderate but some areas of the District including the towns of Edgecumbe and Whakatane are already highly exposed to high groundwater.</t>
  </si>
  <si>
    <t>Sensitivity is considered low as it takes an extended period of time for building structures to be adversly impacted by rising groundwater.</t>
  </si>
  <si>
    <t>Adaptive capacity is considered medium as there are mitigating options.</t>
  </si>
  <si>
    <t>POS26</t>
  </si>
  <si>
    <t xml:space="preserve"> Properties</t>
  </si>
  <si>
    <t xml:space="preserve">Properties near escarpments are at risk of damage from increasing frequency of landslides due to more frequent extreme rainfall events. Isolated communities are particularly vulnerable and are also likely to have related loss of access routes and disruption to emergency services. Direct and related damages to buildings may cause significant financial implications for individuals, communities, the Council etc including impacts on insurance premiums or insurability. 
Historical policy, building standards, codes of practice and other guidelines will be an ongoing challenge to manage.
</t>
  </si>
  <si>
    <t>Landslides are a common occurrence in every year.</t>
  </si>
  <si>
    <t>Buildings and people are highly sensitive to the impacts of landslides.</t>
  </si>
  <si>
    <t>Adaptive capacity is considered low due to the high cost of mitigating the risk. For example, the Awatarariki Debris Flow Risk Management Programme eliminated the debris flow risk to 34 residential properties and 11 other properties. SH2 and the East Coast Main Trunk Line remain exposed. Other properties remain exposed to medium and low levels of debris flow risk. Waitepuru debris flow detention dam has reduced the level of debris flow risk to medium or low for the eastern end of Matata township.</t>
  </si>
  <si>
    <t>Hazard</t>
  </si>
  <si>
    <t>Climate change</t>
  </si>
  <si>
    <t>Other</t>
  </si>
  <si>
    <t>Extreme weather (cold and frost)</t>
  </si>
  <si>
    <t>Look-up tables</t>
  </si>
  <si>
    <t>Exposure Level</t>
  </si>
  <si>
    <t xml:space="preserve">Qualitative definition (for an event impacting on a single element or general single group). Eg an economic sector within a district, or a large infrastructure location (eg treatment plant). </t>
  </si>
  <si>
    <t xml:space="preserve">Quantitative definition for an event impacting on a wide number of elements (useful where geospatial data exists). Eg infrastructure networks. </t>
  </si>
  <si>
    <t>Has happened several times in the past year and in each of the previous 5 years _x000B_or _x000B_Could occur several times per year in the future</t>
  </si>
  <si>
    <t>Significant and widespread exposure of elements to the hazard.
Option 1: &gt;50% of sector or element is exposed to the hazard in a 1% event 
Option 2: &gt;25% of the of sector or element is exposed to the hazard in a 1 in 10 year event
Option 3: &gt;10% of network is exposed annually</t>
  </si>
  <si>
    <t>Has happened at least once in the past year and in each of the previous 5 years or May arise about once per year in the future</t>
  </si>
  <si>
    <t>High exposure of elements to the hazard.
Option 1: 25-50% of sector or element is exposed to the hazard in a 1% event 
Option 2: 5-25% of the of sector or element is exposed to the hazard in a 1 in 10 year event
Option 3: 0-5% of network is exposed annually</t>
  </si>
  <si>
    <t>May have occurred once in the last 5 years _x000B_or _x000B_May arise once in 25 to 50 years in the future</t>
  </si>
  <si>
    <t>Moderate exposure of elements to the hazard.
Option 1: 5-25% of sector or element is exposed to the hazard in a 1% event 
Option 2: 0-5% of the of sector or element is exposed to the hazard in a 1 in 10 year event</t>
  </si>
  <si>
    <t>Has not occurred in the past 5 years _x000B_or _x000B_Unlikely during the next 50 years in the future</t>
  </si>
  <si>
    <t xml:space="preserve">Isolated elements are exposed to the hazard. 
Option 1: 0-5% of sector or element is exposed to the hazard in a 1% event </t>
  </si>
  <si>
    <t>Sensitivity Level</t>
  </si>
  <si>
    <t>Code</t>
  </si>
  <si>
    <t>Definition</t>
  </si>
  <si>
    <t>VulScore</t>
  </si>
  <si>
    <t>Vul</t>
  </si>
  <si>
    <t>Riskscore</t>
  </si>
  <si>
    <t>Risk</t>
  </si>
  <si>
    <t>Vul score</t>
  </si>
  <si>
    <t>Extreme sesnsitivity to a given climate hazard</t>
  </si>
  <si>
    <t>VL1</t>
  </si>
  <si>
    <t>High sensitivity to a given climate hazard</t>
  </si>
  <si>
    <t>VL2</t>
  </si>
  <si>
    <t>VL</t>
  </si>
  <si>
    <t>Moderate sensitivity to a given cliamte hazard</t>
  </si>
  <si>
    <t>VL3</t>
  </si>
  <si>
    <t>L</t>
  </si>
  <si>
    <t>Low sensitivity</t>
  </si>
  <si>
    <t>VL4</t>
  </si>
  <si>
    <t>M</t>
  </si>
  <si>
    <t>Little to no sensitivity</t>
  </si>
  <si>
    <t>VL5</t>
  </si>
  <si>
    <t>H</t>
  </si>
  <si>
    <t>L1</t>
  </si>
  <si>
    <t>VH</t>
  </si>
  <si>
    <t>Score</t>
  </si>
  <si>
    <t>L2</t>
  </si>
  <si>
    <t>Very High capacity to adapt</t>
  </si>
  <si>
    <t>L3</t>
  </si>
  <si>
    <t>Risk Table</t>
  </si>
  <si>
    <t>High capacity to adapt</t>
  </si>
  <si>
    <t>L4</t>
  </si>
  <si>
    <t>Medium capacity to adapt</t>
  </si>
  <si>
    <t>L5</t>
  </si>
  <si>
    <t xml:space="preserve">Risk level </t>
  </si>
  <si>
    <t>Low capacity to adapt</t>
  </si>
  <si>
    <t>Very low capacity to adapt</t>
  </si>
  <si>
    <t>Vulnerability Level</t>
  </si>
  <si>
    <t>Extremely likely to be adversely affected, because the element/asset is highly sensitive to a given hazard, and has a very low capacity to adapt.</t>
  </si>
  <si>
    <t>Highly likely to be adversely affected, because the element/asset is highly sensitive to a given hazard, and has a very low capacity to adapt.</t>
  </si>
  <si>
    <t>Moderately likely to be adversely affected, because the element/asset is moderately sensitive to a given hazard, and has a low, or moderate capacity, to adapt.</t>
  </si>
  <si>
    <t>Low likelihood of being adversely affected, because the element/asset has low sensitivity to a given hazard, and has a high capacity to adapt.</t>
  </si>
  <si>
    <t>Very low likelihood of being adversely affected, because the element/asset has very low sensitivity to a given hazard, and has a very high capacity to adapt.</t>
  </si>
  <si>
    <t>VH1</t>
  </si>
  <si>
    <t>VH2</t>
  </si>
  <si>
    <t>VH3</t>
  </si>
  <si>
    <t>VH4</t>
  </si>
  <si>
    <t>VH5</t>
  </si>
  <si>
    <t>TE9</t>
  </si>
  <si>
    <t>Coastal erosion could lead to a removal of the frontal dune, particularly if there is limited space for the dune to shift landwards. This would have impacts on dune ecosystems and coastal settlements.
Coastal erosion of the frontal dune can lead to water quality issues in the marine environment from sedimentation</t>
  </si>
  <si>
    <t xml:space="preserve">Increased temperatures and changing humidity will create new biosecurity challenges by encouraging migration and allowing establishment of new exotic pests, weeds and diseases currently prevented by NZ’s climate (i.e. myrtle rust and other tree diseases). Enhancement of pest species could compromise the resilience of endemic species. 
Pest species such as wild ginger and wasps have already established and are currently thriving - a warming climate may well increase the already significant impacts of these pests.         
If increasing temperatures reduces the resilience of native forest to regenerate this may allow mammalian pests such as deer to do irreversible damage.
Existing pest species become more prevalent, and new enter.  </t>
  </si>
  <si>
    <t>Drought conditions can lead to water shortages, which can result in the following impacts: dehydration, the inability to complete safe hygiene practices, infectious diseases and nutritional deficiencies that come from a lack of food availability.  There are also a range of risks to commercial water users, which lead to impacts on people's well-being (e.g. increased costs). Freshwater will also be impacted by algal blooms and the increase of cyanobacteria.</t>
  </si>
  <si>
    <t>Sedimentation (due to rainfall and storm events, causing landslips and erosion, coastal erosion)</t>
  </si>
  <si>
    <t>Marine heatwaves and ocean chemistry changes, and higher air temperatures</t>
  </si>
  <si>
    <t>Drought may cause periods of low flow or drying of streams. Reductions in flow in many small streams may lead to increased temperature, and potentially reduced oxygen levels.  
This will potentially impact on trout survivability. High temperatures and periods of stable flow can also contribute to algal blooms in unshaded, gravel bed rivers, which would alter habitat for trout, and their food.  
Cyanobacterial blooms may also occur in lakes, with potential toxic effects to trout.</t>
  </si>
  <si>
    <t>x</t>
  </si>
  <si>
    <t>Currently v low. Also, rainfall can wash out, however pumping can 'drag' saline water through. Generally most orchards are on slightly higher ground. More work needed to better understand exposure.</t>
  </si>
  <si>
    <t>Crops are highly sensitive to salt, in particular avocados.</t>
  </si>
  <si>
    <t>Increased dry periods coupled with long periods of wet may reduce the performance of stopbanks. Relates to dryness of stopbanks (e.g. rabbits damage stopbanks) and also broader catchment runoff following long dry conditions.</t>
  </si>
  <si>
    <t xml:space="preserve">Design capacity of stop banks and flood management schemes may not be sufficient for increasing peak flows related to increased extreme rainfall events. Related changes in erosion and sediment transport may drive changes to river bed dynamics (geomorphology) and require increased maintenance or further intervention.  Changing downstream tailwater conditions and increasing coastal inundation will also change combined probability assessments of concurrent (coastal and riverine) flooding events. </t>
  </si>
  <si>
    <t xml:space="preserve">Increased flooding may compromise stop bank integrity. Stop bank failure can have high consequences including damage, resilience of communities and risk to life. The structural integrity of stopbanks is an unknown issue in historic stopbanks which can increase risk of breach scenarios. </t>
  </si>
  <si>
    <t>Present day exposure rated as moderate, and is  projected to increase over time</t>
  </si>
  <si>
    <t xml:space="preserve">High groundwater and salinity stress may damage building foundations and may reduce their lifespan or performance. High groundwater may increase dampness in houses causing damage to buildings and health impacts. Increased groundwater levels from sea level rise can affect development in low-lying areas and can create geotechnical instabilities. </t>
  </si>
  <si>
    <t>En1</t>
  </si>
  <si>
    <t>En2</t>
  </si>
  <si>
    <t>En3</t>
  </si>
  <si>
    <t>En4</t>
  </si>
  <si>
    <t>En5</t>
  </si>
  <si>
    <t>En6</t>
  </si>
  <si>
    <t>En7</t>
  </si>
  <si>
    <t>Above ground electricity networks and infrastructure are at risk from severe weather, particularly wind. Lines can be damaged from high winds or tree fall. Centralised electricity supply can mean that there is widespread disruption during power outages. This is particularly problematic for isolated communities (due to food shortages, lack of communications, electricity dependent healthcare) and community facilities such as marae that operate as emergency shelters.</t>
  </si>
  <si>
    <t>Extreme weather causing major outages ('major event day' as per commerce commission definition) during the past 5 yrs but not every yr. Projected to increase over time. Two events (2021, 2022). This includes consideration of vegetation related outages.</t>
  </si>
  <si>
    <t xml:space="preserve">Extreme weather (wind and storms) may prevent air services from operating. This would interrupt air traffic, causing reduced accessibility and freight disruption. Fog, wind direction, and lightning strike are other considerations that have high impact on flight operation. </t>
  </si>
  <si>
    <t>Exposure is currently considered moderate due to the frequency of fluvial flood events that require an operational response that includes moving boats to secure berthage when floods occur.</t>
  </si>
  <si>
    <t>Exposure is currently considered low. The modelled forecast shows an increasing level of sea level rise which will impact port assets. The Whakatāne port is considered to be the most vulnerable and the Port Ōhope wharf is less vulnverable. The impact of increasing sea level rise on the maintenance of the two harbour entrances is highly uncertain.</t>
  </si>
  <si>
    <t>Flooding may cause damage to facilities or disperse waste. Additional waste volumes can be generated in the community due to damage of property during extreme events e.g. Edgecumbe flooding caused large waste volumes. Increased stormwater discharge may become more challenging to manage as rainfall extremes increase. Flooded waste facilities may interrupt or postpone the normal waste service.</t>
  </si>
  <si>
    <t>Transfer stations currently susceptible to flooding.</t>
  </si>
  <si>
    <t xml:space="preserve">Current exposure is considered moderate as data indicates that 60% of landfills are prone to flooding (i.e. 30 out of 50 sites are exposed). Previously, Te Teko &amp; Burma Rd landfills have been effected by rainfall during storm events and resulted in erosion of caps. Council has spent a lot of money repairing them.
</t>
  </si>
  <si>
    <t>Risk to Council public spaces and increased costs due to higher temperature</t>
  </si>
  <si>
    <t>Risk to park roads, paths, bridges and carparks due to increase in landslides</t>
  </si>
  <si>
    <t xml:space="preserve">Sea level rise and coastal flooding may result in holiday park land becoming unusable. </t>
  </si>
  <si>
    <t>Risk to parks structures, play spaces, monuments and artworks due to extreme weather (wind and storms)</t>
  </si>
  <si>
    <t xml:space="preserve">Currently, exposure is high as trees can be highly susceptible to storm events. </t>
  </si>
  <si>
    <t>Risk to Council owned property (including museum, culture and community zone) due to increased extreme rainfall and flooding</t>
  </si>
  <si>
    <t>Risk to education facilities (e.g. primary, secondary schools and wananga) due to increased extreme rainfall and flooding</t>
  </si>
  <si>
    <t>Risk to commercial and industrial property due to increased extreme rainfall and flooding</t>
  </si>
  <si>
    <t xml:space="preserve">Rising groundwater can cause floatation of caskets. Double depth burials (casket on casket) will be at risk resulting in a requirement for single burials only, thereby reducing capacity of cemeteries, or if groundwater level is severe it could compromise the ability for burials completely. Also subsidence means that burial sites need to be staggered (you can place close to each other), this means there is reduced capacity, and grave sites have a shorter life span. Climate change is projected to increase groundwater levels. Exploring dewatering system (drainage passive at first - could add pumps later). </t>
  </si>
  <si>
    <t>Exposure is currently high as cemeteries at Tāneatua and Waimana currently have high water tables and over the longterm this will increase as the water table rises even higher.</t>
  </si>
  <si>
    <t>Increased extreme rainfall and flooding can lead to severe damage to education facilities which can disrupt the delivery of education.</t>
  </si>
  <si>
    <t>Risk to parks soft assets (trees, turf and gardens) due to higher temperature</t>
  </si>
  <si>
    <t>Sea level rise and coastal flooding can increase the frequency of infections from contaminated water, injury, bacterial and viral infections, waterborne diseases, loss of property and loss of livelihood, homelessness and psychosocial stressors and destruction of food sources (tikanga risk).  Sea level rise and associated flooding is likely to result in a demand from affected landowners for compensation for loss or re-settlement elsewhere. This can lead to increased stress and mental health implications.</t>
  </si>
  <si>
    <t xml:space="preserve">For the Ohiwa harbour sedimentation is the biggest issue. Sedimentation from forestry can be extensive when it occurs with farming producing a more consistent run off to a lesser extent. Exposure to sedimentation is also dependent on the contributing catchment. Some catchments in the district are 'cleaner' than other whilst the Whakatane harbour receives large volumes of sediment due to landslides in the headwaters of the catchment.   </t>
  </si>
  <si>
    <r>
      <t xml:space="preserve">Increases temperature can increase the prevalence of pests and disease, and may contribute to the introduction of new, exotic pests or diseases. If fruit fly is found, it can severely impact operations and shut down an entire </t>
    </r>
    <r>
      <rPr>
        <sz val="10"/>
        <color rgb="FFFF0000"/>
        <rFont val="Calibri"/>
        <family val="2"/>
        <scheme val="minor"/>
      </rPr>
      <t>region</t>
    </r>
    <r>
      <rPr>
        <sz val="10"/>
        <rFont val="Calibri"/>
        <family val="2"/>
        <scheme val="minor"/>
      </rPr>
      <t xml:space="preserve"> (radius)</t>
    </r>
  </si>
  <si>
    <t>Risk to horticulture/productivity of the land due to increased extreme rainfall and flooding (causing runoff and leaching of contaminants)</t>
  </si>
  <si>
    <t>Coastal exposure in Whakatane,  Ohope</t>
  </si>
  <si>
    <r>
      <t xml:space="preserve">Increased extreme rainfall and flooding can cause damage to roads and close/disrupt transport links. </t>
    </r>
    <r>
      <rPr>
        <sz val="10"/>
        <rFont val="Calibri"/>
        <family val="2"/>
        <scheme val="minor"/>
      </rPr>
      <t>Rural communities are particularly vulnerable to being cut off during flooding.</t>
    </r>
  </si>
  <si>
    <t>Risk to shoreline ecosystems and species due to sea level rise, increased coastal flooding, groundwater rise and salinity stress</t>
  </si>
  <si>
    <t>Marine heatwaves and ocean chemistry changes may increase water temperature beyond optimum for aquaculture and fisheries, cause reduced dissolved oxygen and result in changing oceanographic patterns. This can lead to reduced economic and biological viability of aquaculture. It may also lead to the collapse of food webs, and collapse of coastal productivity, with consequences for aquaculture and fisheries. Biotoxins are brought about by water temperature increases and can effect mussel, oysters and invertebrates such as crayfish. Mussels and oyster farm (Ohiwa)</t>
  </si>
  <si>
    <t>Increased extreme rainfall, flooding and landslides may increase run off from agriculture land (and urban areas) taking contaminants into receiving environments. Increased erosion events will carry soil and nutrients into the waterways, increasing turbidity, reducing production of the land and negatively impacting the health and wellbeing of the waterway. 
Extreme weather (wind and storms) may impact water quality due to increasing mixing and introduction of windblown contaminants into waterways (e.g. pollen and organic matter)</t>
  </si>
  <si>
    <t>Increasing landslides may cause direct physical damage to park roads, paths, bridges and carparks and result in access restrictions.</t>
  </si>
  <si>
    <t>TEL7</t>
  </si>
  <si>
    <t>TEL1</t>
  </si>
  <si>
    <t>TEL2</t>
  </si>
  <si>
    <t>TEL3</t>
  </si>
  <si>
    <t>TEL4</t>
  </si>
  <si>
    <t>TEL5</t>
  </si>
  <si>
    <t>TEL6</t>
  </si>
  <si>
    <t>TEL8</t>
  </si>
  <si>
    <t>TEL9</t>
  </si>
  <si>
    <t>There are different views as to whether oxidation ponds will be negatively or positively affected by warming temperatures. High termperatures can improve biological activity, however at the same time could lead to growth of algae etc</t>
  </si>
  <si>
    <t xml:space="preserve">Terrestrial coastal ecosystems are highly sensitive to drought, particularly in relation to soil dry-out and disruption of photosynthesis. Drought conditions and high temperatures have been observed to cause die off of Kamahi on the East Coast compounding the impacts of the rain shadow on the East Cape. Changing climate may cause key coastal species such as Kohekohe and Pohutakawa to move inland.
</t>
  </si>
  <si>
    <t xml:space="preserve">Terrestrial native ecosystems are highly sensitive to fire, particularly the highly flammable Frost Flats shrubland which is unlikely to extinguish.  Fire in the frost flats mean that Frost flats would burn until all fuel is consumed and flats are destroyed. </t>
  </si>
  <si>
    <t>Exposure is currently considered moderate as decreased winter chill is currently impacting kiwifruit orchards across the District. This will increase to very high exposure over the long-term.</t>
  </si>
  <si>
    <t>Increased occurrence of drought may compromise water availability for primary production.  Increasing temperatures may drive increased demand for water, which is likely to coincide with reduced water availability due to drought and rainfall variability. A greater proportion of rainfall and runoff generated in fewer, more intense storms coupled with high evaporation may lead to lower groundwater recharge.
Note: Higher temperatures may drive increased demand for water, which is likely to coincide with reduced water availability due to drought and rainfall variability.</t>
  </si>
  <si>
    <t>Higher temperatures may result in lack of frosts that could impact pest &amp; diseases. This may impact planting seasons and the types of trees and plants that can be planted. More vulnerable plants may not cope well with changes to environmental conditions and this may result in opportunity for pests and diseases.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</si>
</sst>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1"/>
      <name val="Calibri"/>
      <family val="2"/>
      <scheme val="minor"/>
    </font>
    <font>
      <b/>
      <sz val="11"/>
      <name val="Calibri"/>
      <family val="2"/>
      <scheme val="minor"/>
    </font>
    <font>
      <sz val="10"/>
      <color rgb="FF000000"/>
      <name val="Calibri"/>
      <family val="2"/>
      <scheme val="minor"/>
    </font>
    <font>
      <b/>
      <sz val="10"/>
      <color theme="1"/>
      <name val="Calibri"/>
      <family val="2"/>
      <scheme val="minor"/>
    </font>
    <font>
      <b/>
      <sz val="20"/>
      <color theme="1"/>
      <name val="Calibri"/>
      <family val="2"/>
      <scheme val="minor"/>
    </font>
    <font>
      <b/>
      <sz val="18"/>
      <color theme="1"/>
      <name val="Calibri"/>
      <family val="2"/>
      <scheme val="minor"/>
    </font>
    <font>
      <sz val="9"/>
      <color indexed="81"/>
      <name val="Tahoma"/>
      <family val="2"/>
    </font>
    <font>
      <b/>
      <sz val="10"/>
      <color rgb="FFFFFFFF"/>
      <name val="Calibri"/>
      <family val="2"/>
      <scheme val="minor"/>
    </font>
    <font>
      <sz val="8"/>
      <color theme="1"/>
      <name val="Calibri"/>
      <family val="2"/>
      <scheme val="minor"/>
    </font>
    <font>
      <sz val="8"/>
      <name val="Calibri"/>
      <family val="2"/>
      <scheme val="minor"/>
    </font>
    <font>
      <sz val="10"/>
      <color rgb="FFFF0000"/>
      <name val="Calibri"/>
      <family val="2"/>
      <scheme val="minor"/>
    </font>
    <font>
      <sz val="10"/>
      <color theme="1" tint="0.499984740745262"/>
      <name val="Calibri"/>
      <family val="2"/>
      <scheme val="minor"/>
    </font>
    <font>
      <b/>
      <sz val="12"/>
      <color theme="1"/>
      <name val="Calibri"/>
      <family val="2"/>
      <scheme val="minor"/>
    </font>
    <font>
      <sz val="11"/>
      <color theme="6"/>
      <name val="Calibri"/>
      <family val="2"/>
      <scheme val="minor"/>
    </font>
    <font>
      <b/>
      <sz val="10"/>
      <name val="Calibri"/>
      <family val="2"/>
      <scheme val="minor"/>
    </font>
    <font>
      <sz val="10"/>
      <color rgb="FF000000"/>
      <name val="Calibri"/>
      <family val="2"/>
    </font>
    <font>
      <sz val="10"/>
      <color theme="1"/>
      <name val="Calibri"/>
      <family val="2"/>
    </font>
    <font>
      <sz val="10"/>
      <name val="Calibri"/>
      <family val="2"/>
    </font>
    <font>
      <sz val="11"/>
      <color theme="9"/>
      <name val="Calibri"/>
      <family val="2"/>
      <scheme val="minor"/>
    </font>
    <font>
      <sz val="10"/>
      <color rgb="FF00B050"/>
      <name val="Calibri"/>
      <family val="2"/>
      <scheme val="minor"/>
    </font>
    <font>
      <b/>
      <sz val="10"/>
      <color rgb="FFFF0000"/>
      <name val="Calibri"/>
      <family val="2"/>
      <scheme val="minor"/>
    </font>
    <font>
      <i/>
      <sz val="10"/>
      <name val="Calibri"/>
      <family val="2"/>
      <scheme val="minor"/>
    </font>
    <font>
      <i/>
      <sz val="10"/>
      <color theme="1"/>
      <name val="Calibri"/>
      <family val="2"/>
      <scheme val="minor"/>
    </font>
    <font>
      <i/>
      <sz val="10"/>
      <color rgb="FF000000"/>
      <name val="Calibri"/>
      <family val="2"/>
      <scheme val="minor"/>
    </font>
    <font>
      <sz val="10"/>
      <color theme="0" tint="-0.34998626667073579"/>
      <name val="Calibri"/>
      <family val="2"/>
      <scheme val="minor"/>
    </font>
    <font>
      <i/>
      <sz val="10"/>
      <color theme="0" tint="-0.34998626667073579"/>
      <name val="Calibri"/>
      <family val="2"/>
      <scheme val="minor"/>
    </font>
    <font>
      <b/>
      <sz val="10"/>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
      <patternFill patternType="solid">
        <fgColor rgb="FF00B0F0"/>
        <bgColor indexed="64"/>
      </patternFill>
    </fill>
  </fills>
  <borders count="4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theme="0"/>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6795556505021"/>
      </bottom>
      <diagonal/>
    </border>
    <border>
      <left style="thin">
        <color theme="0" tint="-0.14996795556505021"/>
      </left>
      <right style="thin">
        <color theme="0"/>
      </right>
      <top style="thin">
        <color theme="0"/>
      </top>
      <bottom style="thin">
        <color theme="0" tint="-0.14996795556505021"/>
      </bottom>
      <diagonal/>
    </border>
    <border>
      <left style="thin">
        <color theme="0"/>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right>
      <top style="thin">
        <color theme="0" tint="-0.14996795556505021"/>
      </top>
      <bottom style="thin">
        <color theme="0" tint="-0.14996795556505021"/>
      </bottom>
      <diagonal/>
    </border>
    <border>
      <left style="thin">
        <color theme="0"/>
      </left>
      <right style="thin">
        <color theme="0" tint="-0.14996795556505021"/>
      </right>
      <top style="thin">
        <color theme="0" tint="-0.14996795556505021"/>
      </top>
      <bottom style="thin">
        <color theme="0"/>
      </bottom>
      <diagonal/>
    </border>
    <border>
      <left style="thin">
        <color theme="0" tint="-0.14996795556505021"/>
      </left>
      <right style="thin">
        <color theme="0" tint="-0.14996795556505021"/>
      </right>
      <top style="thin">
        <color theme="0" tint="-0.14996795556505021"/>
      </top>
      <bottom style="thin">
        <color theme="0"/>
      </bottom>
      <diagonal/>
    </border>
    <border>
      <left style="thin">
        <color theme="0" tint="-0.14996795556505021"/>
      </left>
      <right style="thin">
        <color theme="0"/>
      </right>
      <top style="thin">
        <color theme="0" tint="-0.14996795556505021"/>
      </top>
      <bottom style="thin">
        <color theme="0"/>
      </bottom>
      <diagonal/>
    </border>
  </borders>
  <cellStyleXfs count="1">
    <xf numFmtId="0" fontId="0" fillId="0" borderId="0"/>
  </cellStyleXfs>
  <cellXfs count="245">
    <xf numFmtId="0" fontId="0" fillId="0" borderId="0" xfId="0"/>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9" borderId="7" xfId="0" applyFill="1" applyBorder="1" applyAlignment="1">
      <alignment horizontal="left" vertical="center" wrapText="1"/>
    </xf>
    <xf numFmtId="0" fontId="0" fillId="9" borderId="10" xfId="0" applyFill="1" applyBorder="1" applyAlignment="1">
      <alignment horizontal="left" vertical="center" wrapText="1"/>
    </xf>
    <xf numFmtId="0" fontId="0" fillId="9" borderId="9" xfId="0" applyFill="1" applyBorder="1" applyAlignment="1">
      <alignment horizontal="left" vertical="center" wrapText="1"/>
    </xf>
    <xf numFmtId="0" fontId="0" fillId="0" borderId="0" xfId="0" applyAlignment="1">
      <alignment horizontal="lef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3" fillId="2" borderId="0" xfId="0" applyFont="1" applyFill="1"/>
    <xf numFmtId="0" fontId="0" fillId="9" borderId="14" xfId="0" applyFill="1" applyBorder="1"/>
    <xf numFmtId="0" fontId="0" fillId="9" borderId="0" xfId="0" applyFill="1"/>
    <xf numFmtId="0" fontId="3" fillId="2" borderId="14" xfId="0" applyFont="1" applyFill="1" applyBorder="1"/>
    <xf numFmtId="0" fontId="0" fillId="0" borderId="16" xfId="0" applyBorder="1"/>
    <xf numFmtId="0" fontId="0" fillId="0" borderId="17" xfId="0" applyBorder="1"/>
    <xf numFmtId="0" fontId="0" fillId="0" borderId="18" xfId="0" applyBorder="1"/>
    <xf numFmtId="0" fontId="0" fillId="0" borderId="15" xfId="0" applyBorder="1" applyAlignment="1">
      <alignment horizontal="left" vertical="center" wrapText="1"/>
    </xf>
    <xf numFmtId="0" fontId="2" fillId="0" borderId="0" xfId="0" applyFont="1"/>
    <xf numFmtId="0" fontId="0" fillId="9" borderId="0" xfId="0" applyFill="1" applyAlignment="1">
      <alignment horizontal="center" vertical="center" wrapText="1"/>
    </xf>
    <xf numFmtId="0" fontId="0" fillId="9" borderId="0" xfId="0" applyFill="1" applyAlignment="1">
      <alignment horizontal="center"/>
    </xf>
    <xf numFmtId="0" fontId="0" fillId="9" borderId="0" xfId="0" applyFill="1" applyAlignment="1">
      <alignment horizontal="justify" vertical="center" wrapText="1"/>
    </xf>
    <xf numFmtId="0" fontId="0" fillId="9" borderId="0" xfId="0" applyFill="1" applyAlignment="1">
      <alignment horizontal="center" vertical="center"/>
    </xf>
    <xf numFmtId="0" fontId="0" fillId="9" borderId="0" xfId="0" applyFill="1" applyAlignment="1">
      <alignment horizontal="left" vertical="center" wrapText="1"/>
    </xf>
    <xf numFmtId="0" fontId="3" fillId="2" borderId="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9" borderId="14" xfId="0" applyFill="1" applyBorder="1" applyAlignment="1">
      <alignment horizontal="left" vertical="center" wrapText="1"/>
    </xf>
    <xf numFmtId="0" fontId="0" fillId="9" borderId="20" xfId="0" applyFill="1" applyBorder="1" applyAlignment="1">
      <alignment horizontal="left" vertical="center" wrapText="1"/>
    </xf>
    <xf numFmtId="0" fontId="11" fillId="0" borderId="11" xfId="0" applyFont="1" applyBorder="1" applyAlignment="1">
      <alignment horizontal="left" vertical="center"/>
    </xf>
    <xf numFmtId="0" fontId="15" fillId="0" borderId="0" xfId="0" applyFont="1" applyAlignment="1">
      <alignment vertical="center"/>
    </xf>
    <xf numFmtId="0" fontId="0" fillId="0" borderId="26" xfId="0" applyBorder="1"/>
    <xf numFmtId="0" fontId="0" fillId="0" borderId="27" xfId="0" applyBorder="1"/>
    <xf numFmtId="0" fontId="0" fillId="0" borderId="29" xfId="0" applyBorder="1"/>
    <xf numFmtId="0" fontId="0" fillId="0" borderId="30" xfId="0" applyBorder="1"/>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left" vertical="top" wrapText="1"/>
    </xf>
    <xf numFmtId="0" fontId="6" fillId="3" borderId="1" xfId="0" applyFont="1" applyFill="1" applyBorder="1" applyAlignment="1" applyProtection="1">
      <alignment vertical="top" wrapText="1"/>
      <protection locked="0"/>
    </xf>
    <xf numFmtId="49" fontId="11" fillId="0" borderId="1" xfId="0" applyNumberFormat="1" applyFont="1" applyBorder="1" applyAlignment="1" applyProtection="1">
      <alignment vertical="top"/>
      <protection locked="0"/>
    </xf>
    <xf numFmtId="49" fontId="5" fillId="0" borderId="1" xfId="0" applyNumberFormat="1" applyFont="1" applyBorder="1" applyAlignment="1" applyProtection="1">
      <alignment vertical="top" wrapText="1"/>
      <protection locked="0"/>
    </xf>
    <xf numFmtId="49" fontId="5" fillId="0" borderId="2" xfId="0" applyNumberFormat="1" applyFont="1" applyBorder="1" applyAlignment="1" applyProtection="1">
      <alignment vertical="top" wrapText="1"/>
      <protection locked="0"/>
    </xf>
    <xf numFmtId="49" fontId="5" fillId="0" borderId="21" xfId="0" applyNumberFormat="1" applyFont="1" applyBorder="1" applyAlignment="1">
      <alignment vertical="top" wrapText="1"/>
    </xf>
    <xf numFmtId="49" fontId="5" fillId="0" borderId="23" xfId="0" applyNumberFormat="1" applyFont="1" applyBorder="1" applyAlignment="1">
      <alignment vertical="top" wrapText="1"/>
    </xf>
    <xf numFmtId="49" fontId="5" fillId="0" borderId="24" xfId="0" applyNumberFormat="1" applyFont="1" applyBorder="1" applyAlignment="1">
      <alignment vertical="top" wrapText="1"/>
    </xf>
    <xf numFmtId="49" fontId="5" fillId="0" borderId="25" xfId="0" applyNumberFormat="1" applyFont="1" applyBorder="1" applyAlignment="1">
      <alignment vertical="top" wrapText="1"/>
    </xf>
    <xf numFmtId="0" fontId="0" fillId="0" borderId="0" xfId="0" applyAlignment="1" applyProtection="1">
      <alignment vertical="top"/>
      <protection locked="0"/>
    </xf>
    <xf numFmtId="49" fontId="12" fillId="0" borderId="1" xfId="0" applyNumberFormat="1" applyFont="1" applyBorder="1" applyAlignment="1" applyProtection="1">
      <alignment vertical="top"/>
      <protection locked="0"/>
    </xf>
    <xf numFmtId="49" fontId="19" fillId="0" borderId="1" xfId="0" applyNumberFormat="1" applyFont="1" applyBorder="1" applyAlignment="1" applyProtection="1">
      <alignment vertical="top"/>
      <protection locked="0"/>
    </xf>
    <xf numFmtId="0" fontId="4" fillId="2" borderId="1"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top" wrapText="1"/>
      <protection locked="0"/>
    </xf>
    <xf numFmtId="49" fontId="4" fillId="2" borderId="3" xfId="0" applyNumberFormat="1" applyFont="1" applyFill="1" applyBorder="1" applyAlignment="1" applyProtection="1">
      <alignment horizontal="center" vertical="top" wrapText="1"/>
      <protection locked="0"/>
    </xf>
    <xf numFmtId="49" fontId="4" fillId="2" borderId="22"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9" fontId="4" fillId="2" borderId="22" xfId="0" applyNumberFormat="1" applyFont="1" applyFill="1" applyBorder="1" applyAlignment="1" applyProtection="1">
      <alignment horizontal="center" vertical="top" wrapText="1"/>
      <protection locked="0"/>
    </xf>
    <xf numFmtId="0" fontId="5" fillId="12" borderId="1" xfId="0" applyFont="1" applyFill="1" applyBorder="1" applyAlignment="1" applyProtection="1">
      <alignment horizontal="left" vertical="top" wrapText="1"/>
      <protection locked="0"/>
    </xf>
    <xf numFmtId="0" fontId="10"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3" borderId="1" xfId="0" applyFont="1" applyFill="1" applyBorder="1" applyAlignment="1" applyProtection="1">
      <alignment vertical="top" wrapText="1"/>
      <protection locked="0"/>
    </xf>
    <xf numFmtId="0" fontId="5"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left" vertical="top" wrapText="1"/>
      <protection locked="0"/>
    </xf>
    <xf numFmtId="0" fontId="5" fillId="5" borderId="1" xfId="0" applyFont="1" applyFill="1" applyBorder="1" applyAlignment="1" applyProtection="1">
      <alignment horizontal="center" vertical="top" wrapText="1"/>
      <protection locked="0"/>
    </xf>
    <xf numFmtId="0" fontId="5" fillId="5" borderId="1" xfId="0" applyFont="1" applyFill="1" applyBorder="1" applyAlignment="1" applyProtection="1">
      <alignment vertical="top" wrapText="1"/>
      <protection locked="0"/>
    </xf>
    <xf numFmtId="0" fontId="5" fillId="11" borderId="1" xfId="0" applyFont="1" applyFill="1" applyBorder="1" applyAlignment="1">
      <alignment horizontal="center" vertical="top" wrapText="1"/>
    </xf>
    <xf numFmtId="0" fontId="5" fillId="11" borderId="1" xfId="0" applyFont="1" applyFill="1" applyBorder="1" applyAlignment="1" applyProtection="1">
      <alignment horizontal="center" vertical="top" wrapText="1"/>
      <protection locked="0"/>
    </xf>
    <xf numFmtId="0" fontId="5" fillId="11" borderId="1" xfId="0" applyFont="1" applyFill="1" applyBorder="1" applyAlignment="1" applyProtection="1">
      <alignment vertical="top" wrapText="1"/>
      <protection locked="0"/>
    </xf>
    <xf numFmtId="0" fontId="6" fillId="3" borderId="1" xfId="0" applyFont="1" applyFill="1" applyBorder="1" applyAlignment="1" applyProtection="1">
      <alignment horizontal="center" vertical="top" wrapText="1"/>
      <protection locked="0"/>
    </xf>
    <xf numFmtId="49" fontId="26" fillId="0" borderId="1" xfId="0" applyNumberFormat="1" applyFont="1" applyBorder="1" applyAlignment="1" applyProtection="1">
      <alignment vertical="top" wrapText="1"/>
      <protection locked="0"/>
    </xf>
    <xf numFmtId="49" fontId="5" fillId="0" borderId="1" xfId="0" applyNumberFormat="1" applyFont="1" applyBorder="1" applyAlignment="1">
      <alignment vertical="top" wrapText="1"/>
    </xf>
    <xf numFmtId="0" fontId="0" fillId="0" borderId="0" xfId="0" applyAlignment="1">
      <alignment vertical="top"/>
    </xf>
    <xf numFmtId="49" fontId="5" fillId="12" borderId="1" xfId="0" applyNumberFormat="1" applyFont="1" applyFill="1" applyBorder="1" applyAlignment="1" applyProtection="1">
      <alignment horizontal="left" vertical="top" wrapText="1"/>
      <protection locked="0"/>
    </xf>
    <xf numFmtId="0" fontId="5" fillId="4" borderId="1" xfId="0" applyFont="1" applyFill="1" applyBorder="1" applyAlignment="1" applyProtection="1">
      <alignment vertical="top" wrapText="1"/>
      <protection locked="0"/>
    </xf>
    <xf numFmtId="0" fontId="6" fillId="12" borderId="1" xfId="0" applyFont="1" applyFill="1" applyBorder="1" applyAlignment="1" applyProtection="1">
      <alignment horizontal="left" vertical="top" wrapText="1"/>
      <protection locked="0"/>
    </xf>
    <xf numFmtId="0" fontId="21" fillId="12" borderId="1" xfId="0" applyFont="1" applyFill="1" applyBorder="1" applyAlignment="1">
      <alignment horizontal="left" vertical="top" wrapText="1"/>
    </xf>
    <xf numFmtId="0" fontId="6" fillId="4" borderId="1" xfId="0" applyFont="1" applyFill="1" applyBorder="1" applyAlignment="1" applyProtection="1">
      <alignment vertical="top" wrapText="1"/>
      <protection locked="0"/>
    </xf>
    <xf numFmtId="0" fontId="6" fillId="5" borderId="1" xfId="0" applyFont="1" applyFill="1" applyBorder="1" applyAlignment="1" applyProtection="1">
      <alignment vertical="top" wrapText="1"/>
      <protection locked="0"/>
    </xf>
    <xf numFmtId="49" fontId="5" fillId="0" borderId="1" xfId="0" applyNumberFormat="1" applyFont="1" applyBorder="1" applyAlignment="1" applyProtection="1">
      <alignment horizontal="center" vertical="top" wrapText="1"/>
      <protection locked="0"/>
    </xf>
    <xf numFmtId="49" fontId="5" fillId="0" borderId="2" xfId="0" applyNumberFormat="1" applyFont="1" applyBorder="1" applyAlignment="1" applyProtection="1">
      <alignment horizontal="center" vertical="top" wrapText="1"/>
      <protection locked="0"/>
    </xf>
    <xf numFmtId="49" fontId="5" fillId="0" borderId="2" xfId="0" applyNumberFormat="1" applyFont="1" applyBorder="1" applyAlignment="1" applyProtection="1">
      <alignment horizontal="left" vertical="top" wrapText="1"/>
      <protection locked="0"/>
    </xf>
    <xf numFmtId="49" fontId="19"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left" vertical="top" wrapText="1"/>
      <protection locked="0"/>
    </xf>
    <xf numFmtId="49" fontId="18" fillId="0" borderId="1" xfId="0" applyNumberFormat="1" applyFont="1" applyBorder="1" applyAlignment="1" applyProtection="1">
      <alignment vertical="top"/>
      <protection locked="0"/>
    </xf>
    <xf numFmtId="0" fontId="22" fillId="4" borderId="1" xfId="0" applyFont="1" applyFill="1" applyBorder="1" applyAlignment="1" applyProtection="1">
      <alignment vertical="top" wrapText="1"/>
      <protection locked="0"/>
    </xf>
    <xf numFmtId="0" fontId="9" fillId="3" borderId="1" xfId="0" applyFont="1" applyFill="1" applyBorder="1" applyAlignment="1" applyProtection="1">
      <alignment vertical="top" wrapText="1"/>
      <protection locked="0"/>
    </xf>
    <xf numFmtId="0" fontId="9" fillId="4" borderId="1" xfId="0" applyFont="1" applyFill="1" applyBorder="1" applyAlignment="1" applyProtection="1">
      <alignment vertical="top" wrapText="1"/>
      <protection locked="0"/>
    </xf>
    <xf numFmtId="0" fontId="9" fillId="5" borderId="1" xfId="0" applyFont="1" applyFill="1" applyBorder="1" applyAlignment="1" applyProtection="1">
      <alignment vertical="top" wrapText="1"/>
      <protection locked="0"/>
    </xf>
    <xf numFmtId="0" fontId="6" fillId="12" borderId="1" xfId="0" applyFont="1" applyFill="1" applyBorder="1" applyAlignment="1">
      <alignment horizontal="left" vertical="top" wrapText="1"/>
    </xf>
    <xf numFmtId="0" fontId="7" fillId="0" borderId="0" xfId="0" applyFont="1" applyAlignment="1">
      <alignment vertical="top"/>
    </xf>
    <xf numFmtId="0" fontId="7" fillId="0" borderId="0" xfId="0" applyFont="1" applyAlignment="1" applyProtection="1">
      <alignment vertical="top"/>
      <protection locked="0"/>
    </xf>
    <xf numFmtId="49" fontId="5" fillId="0" borderId="23" xfId="0" applyNumberFormat="1" applyFont="1" applyBorder="1" applyAlignment="1">
      <alignment horizontal="center" vertical="top" wrapText="1"/>
    </xf>
    <xf numFmtId="49" fontId="5" fillId="0" borderId="24"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8" fillId="0" borderId="1" xfId="0" applyNumberFormat="1" applyFont="1" applyBorder="1" applyAlignment="1" applyProtection="1">
      <alignment horizontal="center" vertical="top"/>
      <protection locked="0"/>
    </xf>
    <xf numFmtId="49" fontId="5" fillId="12" borderId="1" xfId="0" applyNumberFormat="1" applyFont="1" applyFill="1" applyBorder="1" applyAlignment="1" applyProtection="1">
      <alignment vertical="top" wrapText="1"/>
      <protection locked="0"/>
    </xf>
    <xf numFmtId="0" fontId="5" fillId="0" borderId="1" xfId="0" applyFont="1" applyBorder="1" applyAlignment="1">
      <alignment horizontal="center" vertical="top" wrapText="1"/>
    </xf>
    <xf numFmtId="0" fontId="20" fillId="0" borderId="0" xfId="0" applyFont="1" applyAlignment="1" applyProtection="1">
      <alignment vertical="top"/>
      <protection locked="0"/>
    </xf>
    <xf numFmtId="49" fontId="11" fillId="13" borderId="1" xfId="0" applyNumberFormat="1" applyFont="1" applyFill="1" applyBorder="1" applyAlignment="1" applyProtection="1">
      <alignment vertical="top"/>
      <protection locked="0"/>
    </xf>
    <xf numFmtId="49" fontId="5" fillId="13" borderId="1" xfId="0" applyNumberFormat="1" applyFont="1" applyFill="1" applyBorder="1" applyAlignment="1" applyProtection="1">
      <alignment vertical="top" wrapText="1"/>
      <protection locked="0"/>
    </xf>
    <xf numFmtId="49" fontId="5" fillId="13" borderId="2" xfId="0" applyNumberFormat="1" applyFont="1" applyFill="1" applyBorder="1" applyAlignment="1" applyProtection="1">
      <alignment vertical="top" wrapText="1"/>
      <protection locked="0"/>
    </xf>
    <xf numFmtId="49" fontId="12" fillId="13" borderId="1" xfId="0" applyNumberFormat="1" applyFont="1" applyFill="1" applyBorder="1" applyAlignment="1" applyProtection="1">
      <alignment vertical="top"/>
      <protection locked="0"/>
    </xf>
    <xf numFmtId="49" fontId="19" fillId="13" borderId="1" xfId="0" applyNumberFormat="1" applyFont="1" applyFill="1" applyBorder="1" applyAlignment="1" applyProtection="1">
      <alignment vertical="top"/>
      <protection locked="0"/>
    </xf>
    <xf numFmtId="0" fontId="23" fillId="4" borderId="1" xfId="0" applyFont="1" applyFill="1" applyBorder="1" applyAlignment="1" applyProtection="1">
      <alignment vertical="top" wrapText="1"/>
      <protection locked="0"/>
    </xf>
    <xf numFmtId="0" fontId="17" fillId="12" borderId="1" xfId="0" applyFont="1" applyFill="1" applyBorder="1" applyAlignment="1" applyProtection="1">
      <alignment horizontal="left" vertical="top" wrapText="1"/>
      <protection locked="0"/>
    </xf>
    <xf numFmtId="49" fontId="17" fillId="12" borderId="1" xfId="0" applyNumberFormat="1" applyFont="1" applyFill="1" applyBorder="1" applyAlignment="1" applyProtection="1">
      <alignment horizontal="left" vertical="top" wrapText="1"/>
      <protection locked="0"/>
    </xf>
    <xf numFmtId="0" fontId="27" fillId="12" borderId="1" xfId="0" applyFont="1" applyFill="1" applyBorder="1" applyAlignment="1">
      <alignment horizontal="left" vertical="top" wrapText="1"/>
    </xf>
    <xf numFmtId="49" fontId="26" fillId="12" borderId="1" xfId="0" applyNumberFormat="1" applyFont="1" applyFill="1" applyBorder="1" applyAlignment="1" applyProtection="1">
      <alignment vertical="top" wrapText="1"/>
      <protection locked="0"/>
    </xf>
    <xf numFmtId="0" fontId="4" fillId="2" borderId="2" xfId="0" applyFont="1" applyFill="1" applyBorder="1" applyAlignment="1" applyProtection="1">
      <alignment horizontal="left" vertical="top" wrapText="1"/>
      <protection locked="0"/>
    </xf>
    <xf numFmtId="0" fontId="7" fillId="9" borderId="0" xfId="0" applyFont="1" applyFill="1" applyAlignment="1">
      <alignment horizontal="center" vertical="center" textRotation="90" wrapText="1"/>
    </xf>
    <xf numFmtId="0" fontId="5" fillId="9" borderId="0" xfId="0" applyFont="1" applyFill="1" applyAlignment="1">
      <alignment horizontal="left" vertical="center"/>
    </xf>
    <xf numFmtId="0" fontId="5" fillId="9" borderId="0" xfId="0" applyFont="1" applyFill="1" applyAlignment="1">
      <alignment horizontal="left" vertical="center" wrapText="1"/>
    </xf>
    <xf numFmtId="0" fontId="0" fillId="14" borderId="36" xfId="0" applyFill="1" applyBorder="1" applyAlignment="1">
      <alignment horizontal="center" vertical="center" wrapText="1"/>
    </xf>
    <xf numFmtId="0" fontId="0" fillId="6" borderId="36" xfId="0" applyFill="1" applyBorder="1" applyAlignment="1">
      <alignment horizontal="center" vertical="center" wrapText="1"/>
    </xf>
    <xf numFmtId="0" fontId="0" fillId="7" borderId="36" xfId="0" applyFill="1" applyBorder="1" applyAlignment="1">
      <alignment horizontal="center" vertical="center" wrapText="1"/>
    </xf>
    <xf numFmtId="0" fontId="0" fillId="8" borderId="36" xfId="0" applyFill="1" applyBorder="1" applyAlignment="1">
      <alignment horizontal="center" vertical="center" wrapText="1"/>
    </xf>
    <xf numFmtId="0" fontId="0" fillId="10" borderId="36" xfId="0" applyFill="1" applyBorder="1" applyAlignment="1">
      <alignment horizontal="center" vertical="center" wrapText="1"/>
    </xf>
    <xf numFmtId="0" fontId="5" fillId="9" borderId="0" xfId="0" applyFont="1" applyFill="1" applyAlignment="1">
      <alignment horizontal="center" vertical="center" wrapText="1"/>
    </xf>
    <xf numFmtId="0" fontId="0" fillId="6" borderId="36" xfId="0" applyFill="1" applyBorder="1" applyAlignment="1">
      <alignment horizontal="center" vertical="center"/>
    </xf>
    <xf numFmtId="0" fontId="0" fillId="7" borderId="36" xfId="0" applyFill="1" applyBorder="1" applyAlignment="1">
      <alignment horizontal="center" vertical="center"/>
    </xf>
    <xf numFmtId="0" fontId="0" fillId="8" borderId="36" xfId="0" applyFill="1" applyBorder="1" applyAlignment="1">
      <alignment horizontal="center" vertical="center"/>
    </xf>
    <xf numFmtId="0" fontId="0" fillId="10" borderId="36" xfId="0" applyFill="1" applyBorder="1" applyAlignment="1">
      <alignment horizontal="center" vertical="center"/>
    </xf>
    <xf numFmtId="0" fontId="0" fillId="9" borderId="36" xfId="0" applyFill="1" applyBorder="1" applyAlignment="1">
      <alignment horizontal="left" vertical="center" wrapText="1" indent="1"/>
    </xf>
    <xf numFmtId="0" fontId="4" fillId="2" borderId="37" xfId="0" applyFont="1" applyFill="1" applyBorder="1" applyAlignment="1">
      <alignment vertical="center" wrapText="1"/>
    </xf>
    <xf numFmtId="0" fontId="9" fillId="8" borderId="0" xfId="0" applyFont="1" applyFill="1" applyAlignment="1">
      <alignment vertical="center" wrapText="1"/>
    </xf>
    <xf numFmtId="0" fontId="9" fillId="7" borderId="0" xfId="0" applyFont="1" applyFill="1" applyAlignment="1">
      <alignment vertical="center" wrapText="1"/>
    </xf>
    <xf numFmtId="0" fontId="9" fillId="6" borderId="0" xfId="0" applyFont="1" applyFill="1" applyAlignment="1">
      <alignment vertical="center" wrapText="1"/>
    </xf>
    <xf numFmtId="0" fontId="9" fillId="10" borderId="0" xfId="0" applyFont="1" applyFill="1" applyAlignment="1">
      <alignment vertical="center" wrapText="1"/>
    </xf>
    <xf numFmtId="0" fontId="0" fillId="14" borderId="0" xfId="0" applyFill="1" applyAlignment="1">
      <alignment horizontal="left" vertical="center" wrapText="1"/>
    </xf>
    <xf numFmtId="0" fontId="4" fillId="2" borderId="38" xfId="0" applyFont="1" applyFill="1" applyBorder="1" applyAlignment="1">
      <alignment vertical="center" wrapText="1"/>
    </xf>
    <xf numFmtId="0" fontId="17" fillId="3" borderId="1" xfId="0" applyFont="1" applyFill="1" applyBorder="1" applyAlignment="1" applyProtection="1">
      <alignment vertical="top" wrapText="1"/>
      <protection locked="0"/>
    </xf>
    <xf numFmtId="0" fontId="0" fillId="12" borderId="0" xfId="0" applyFill="1" applyAlignment="1" applyProtection="1">
      <alignment vertical="top"/>
      <protection locked="0"/>
    </xf>
    <xf numFmtId="0" fontId="6" fillId="4" borderId="1" xfId="0" applyFont="1" applyFill="1" applyBorder="1" applyAlignment="1" applyProtection="1">
      <alignment horizontal="center" vertical="top" wrapText="1"/>
      <protection locked="0"/>
    </xf>
    <xf numFmtId="0" fontId="6" fillId="5" borderId="1" xfId="0" applyFont="1" applyFill="1" applyBorder="1" applyAlignment="1" applyProtection="1">
      <alignment horizontal="center" vertical="top" wrapText="1"/>
      <protection locked="0"/>
    </xf>
    <xf numFmtId="0" fontId="0" fillId="13" borderId="0" xfId="0" applyFill="1" applyAlignment="1" applyProtection="1">
      <alignment vertical="top"/>
      <protection locked="0"/>
    </xf>
    <xf numFmtId="49" fontId="2" fillId="13" borderId="1" xfId="0" applyNumberFormat="1" applyFont="1" applyFill="1" applyBorder="1" applyAlignment="1" applyProtection="1">
      <alignment vertical="top"/>
      <protection locked="0"/>
    </xf>
    <xf numFmtId="0" fontId="5" fillId="12" borderId="39" xfId="0" applyFont="1" applyFill="1" applyBorder="1" applyAlignment="1" applyProtection="1">
      <alignment horizontal="left" vertical="top" wrapText="1"/>
      <protection locked="0"/>
    </xf>
    <xf numFmtId="0" fontId="5" fillId="12" borderId="40" xfId="0" applyFont="1" applyFill="1" applyBorder="1" applyAlignment="1" applyProtection="1">
      <alignment horizontal="left" vertical="top" wrapText="1"/>
      <protection locked="0"/>
    </xf>
    <xf numFmtId="0" fontId="17" fillId="12" borderId="40" xfId="0" applyFont="1" applyFill="1" applyBorder="1" applyAlignment="1" applyProtection="1">
      <alignment horizontal="left" vertical="top" wrapText="1"/>
      <protection locked="0"/>
    </xf>
    <xf numFmtId="0" fontId="10" fillId="12" borderId="40" xfId="0" applyFont="1" applyFill="1" applyBorder="1" applyAlignment="1">
      <alignment horizontal="left" vertical="top" wrapText="1"/>
    </xf>
    <xf numFmtId="0" fontId="5" fillId="12" borderId="41" xfId="0" applyFont="1" applyFill="1" applyBorder="1" applyAlignment="1">
      <alignment horizontal="left" vertical="top" wrapText="1"/>
    </xf>
    <xf numFmtId="0" fontId="5" fillId="12" borderId="42" xfId="0" applyFont="1" applyFill="1" applyBorder="1" applyAlignment="1" applyProtection="1">
      <alignment horizontal="left" vertical="top" wrapText="1"/>
      <protection locked="0"/>
    </xf>
    <xf numFmtId="0" fontId="5" fillId="12" borderId="43" xfId="0" applyFont="1" applyFill="1" applyBorder="1" applyAlignment="1" applyProtection="1">
      <alignment horizontal="left" vertical="top" wrapText="1"/>
      <protection locked="0"/>
    </xf>
    <xf numFmtId="0" fontId="17" fillId="12" borderId="43" xfId="0" applyFont="1" applyFill="1" applyBorder="1" applyAlignment="1" applyProtection="1">
      <alignment horizontal="left" vertical="top" wrapText="1"/>
      <protection locked="0"/>
    </xf>
    <xf numFmtId="0" fontId="10" fillId="12" borderId="43" xfId="0" applyFont="1" applyFill="1" applyBorder="1" applyAlignment="1">
      <alignment horizontal="left" vertical="top" wrapText="1"/>
    </xf>
    <xf numFmtId="0" fontId="5" fillId="12" borderId="44" xfId="0" applyFont="1" applyFill="1" applyBorder="1" applyAlignment="1">
      <alignment horizontal="left" vertical="top" wrapText="1"/>
    </xf>
    <xf numFmtId="0" fontId="6" fillId="12" borderId="43" xfId="0" applyFont="1" applyFill="1" applyBorder="1" applyAlignment="1" applyProtection="1">
      <alignment horizontal="left" vertical="top" wrapText="1"/>
      <protection locked="0"/>
    </xf>
    <xf numFmtId="0" fontId="21" fillId="12" borderId="43" xfId="0" applyFont="1" applyFill="1" applyBorder="1" applyAlignment="1">
      <alignment horizontal="left" vertical="top" wrapText="1"/>
    </xf>
    <xf numFmtId="0" fontId="6" fillId="12" borderId="44" xfId="0" applyFont="1" applyFill="1" applyBorder="1" applyAlignment="1">
      <alignment horizontal="left" vertical="top" wrapText="1"/>
    </xf>
    <xf numFmtId="49" fontId="5" fillId="12" borderId="42" xfId="0" applyNumberFormat="1" applyFont="1" applyFill="1" applyBorder="1" applyAlignment="1" applyProtection="1">
      <alignment vertical="top" wrapText="1"/>
      <protection locked="0"/>
    </xf>
    <xf numFmtId="49" fontId="5" fillId="12" borderId="45" xfId="0" applyNumberFormat="1" applyFont="1" applyFill="1" applyBorder="1" applyAlignment="1" applyProtection="1">
      <alignment vertical="top" wrapText="1"/>
      <protection locked="0"/>
    </xf>
    <xf numFmtId="0" fontId="6" fillId="12" borderId="46" xfId="0" applyFont="1" applyFill="1" applyBorder="1" applyAlignment="1" applyProtection="1">
      <alignment horizontal="left" vertical="top" wrapText="1"/>
      <protection locked="0"/>
    </xf>
    <xf numFmtId="0" fontId="21" fillId="12" borderId="46" xfId="0" applyFont="1" applyFill="1" applyBorder="1" applyAlignment="1">
      <alignment horizontal="left" vertical="top" wrapText="1"/>
    </xf>
    <xf numFmtId="0" fontId="6" fillId="12" borderId="47" xfId="0" applyFont="1" applyFill="1" applyBorder="1" applyAlignment="1">
      <alignment horizontal="left" vertical="top" wrapText="1"/>
    </xf>
    <xf numFmtId="49" fontId="26" fillId="12" borderId="43" xfId="0" applyNumberFormat="1" applyFont="1" applyFill="1" applyBorder="1" applyAlignment="1" applyProtection="1">
      <alignment vertical="top" wrapText="1"/>
      <protection locked="0"/>
    </xf>
    <xf numFmtId="49" fontId="6" fillId="12" borderId="43" xfId="0" applyNumberFormat="1" applyFont="1" applyFill="1" applyBorder="1" applyAlignment="1" applyProtection="1">
      <alignment vertical="top" wrapText="1"/>
      <protection locked="0"/>
    </xf>
    <xf numFmtId="49" fontId="6" fillId="12" borderId="44" xfId="0" applyNumberFormat="1" applyFont="1" applyFill="1" applyBorder="1" applyAlignment="1" applyProtection="1">
      <alignment vertical="top" wrapText="1"/>
      <protection locked="0"/>
    </xf>
    <xf numFmtId="49" fontId="5" fillId="12" borderId="43" xfId="0" applyNumberFormat="1" applyFont="1" applyFill="1" applyBorder="1" applyAlignment="1" applyProtection="1">
      <alignment vertical="top" wrapText="1"/>
      <protection locked="0"/>
    </xf>
    <xf numFmtId="49" fontId="5" fillId="12" borderId="44" xfId="0" applyNumberFormat="1" applyFont="1" applyFill="1" applyBorder="1" applyAlignment="1" applyProtection="1">
      <alignment vertical="top" wrapText="1"/>
      <protection locked="0"/>
    </xf>
    <xf numFmtId="0" fontId="5" fillId="12" borderId="45" xfId="0" applyFont="1" applyFill="1" applyBorder="1" applyAlignment="1" applyProtection="1">
      <alignment horizontal="left" vertical="top" wrapText="1"/>
      <protection locked="0"/>
    </xf>
    <xf numFmtId="49" fontId="5" fillId="12" borderId="46" xfId="0" applyNumberFormat="1" applyFont="1" applyFill="1" applyBorder="1" applyAlignment="1" applyProtection="1">
      <alignment vertical="top" wrapText="1"/>
      <protection locked="0"/>
    </xf>
    <xf numFmtId="49" fontId="5" fillId="12" borderId="47" xfId="0" applyNumberFormat="1" applyFont="1" applyFill="1" applyBorder="1" applyAlignment="1" applyProtection="1">
      <alignment vertical="top" wrapText="1"/>
      <protection locked="0"/>
    </xf>
    <xf numFmtId="0" fontId="2" fillId="0" borderId="0" xfId="0" applyFont="1" applyAlignment="1" applyProtection="1">
      <alignment vertical="top"/>
      <protection locked="0"/>
    </xf>
    <xf numFmtId="0" fontId="6" fillId="12" borderId="39" xfId="0" applyFont="1" applyFill="1" applyBorder="1" applyAlignment="1" applyProtection="1">
      <alignment horizontal="left" vertical="top" wrapText="1"/>
      <protection locked="0"/>
    </xf>
    <xf numFmtId="0" fontId="6" fillId="12" borderId="40" xfId="0" applyFont="1" applyFill="1" applyBorder="1" applyAlignment="1" applyProtection="1">
      <alignment horizontal="left" vertical="top" wrapText="1"/>
      <protection locked="0"/>
    </xf>
    <xf numFmtId="0" fontId="21" fillId="12" borderId="40" xfId="0" applyFont="1" applyFill="1" applyBorder="1" applyAlignment="1">
      <alignment horizontal="left" vertical="top" wrapText="1"/>
    </xf>
    <xf numFmtId="0" fontId="6" fillId="12" borderId="41" xfId="0" applyFont="1" applyFill="1" applyBorder="1" applyAlignment="1">
      <alignment horizontal="left" vertical="top" wrapText="1"/>
    </xf>
    <xf numFmtId="0" fontId="6" fillId="12" borderId="42" xfId="0" applyFont="1" applyFill="1" applyBorder="1" applyAlignment="1" applyProtection="1">
      <alignment horizontal="left" vertical="top" wrapText="1"/>
      <protection locked="0"/>
    </xf>
    <xf numFmtId="49" fontId="5" fillId="12" borderId="40" xfId="0" applyNumberFormat="1" applyFont="1" applyFill="1" applyBorder="1" applyAlignment="1" applyProtection="1">
      <alignment horizontal="left" vertical="top" wrapText="1"/>
      <protection locked="0"/>
    </xf>
    <xf numFmtId="49" fontId="5" fillId="12" borderId="43" xfId="0" applyNumberFormat="1" applyFont="1" applyFill="1" applyBorder="1" applyAlignment="1" applyProtection="1">
      <alignment horizontal="left" vertical="top" wrapText="1"/>
      <protection locked="0"/>
    </xf>
    <xf numFmtId="0" fontId="5" fillId="12" borderId="46" xfId="0" applyFont="1" applyFill="1" applyBorder="1" applyAlignment="1" applyProtection="1">
      <alignment horizontal="left" vertical="top" wrapText="1"/>
      <protection locked="0"/>
    </xf>
    <xf numFmtId="0" fontId="24" fillId="12" borderId="47" xfId="0" applyFont="1" applyFill="1" applyBorder="1" applyAlignment="1">
      <alignment horizontal="left" vertical="top" wrapText="1"/>
    </xf>
    <xf numFmtId="49" fontId="6" fillId="12" borderId="43" xfId="0" applyNumberFormat="1" applyFont="1" applyFill="1" applyBorder="1" applyAlignment="1" applyProtection="1">
      <alignment horizontal="left" vertical="top" wrapText="1"/>
      <protection locked="0"/>
    </xf>
    <xf numFmtId="49" fontId="5" fillId="12" borderId="46" xfId="0" applyNumberFormat="1" applyFont="1" applyFill="1" applyBorder="1" applyAlignment="1" applyProtection="1">
      <alignment horizontal="left" vertical="top" wrapText="1"/>
      <protection locked="0"/>
    </xf>
    <xf numFmtId="0" fontId="10" fillId="12" borderId="46" xfId="0" applyFont="1" applyFill="1" applyBorder="1" applyAlignment="1">
      <alignment horizontal="left" vertical="top" wrapText="1"/>
    </xf>
    <xf numFmtId="0" fontId="5" fillId="12" borderId="47" xfId="0" applyFont="1" applyFill="1" applyBorder="1" applyAlignment="1">
      <alignment horizontal="left" vertical="top" wrapText="1"/>
    </xf>
    <xf numFmtId="49" fontId="5" fillId="12" borderId="39" xfId="0" applyNumberFormat="1" applyFont="1" applyFill="1" applyBorder="1" applyAlignment="1" applyProtection="1">
      <alignment vertical="top" wrapText="1"/>
      <protection locked="0"/>
    </xf>
    <xf numFmtId="0" fontId="24" fillId="12" borderId="41" xfId="0" applyFont="1" applyFill="1" applyBorder="1" applyAlignment="1">
      <alignment horizontal="left" vertical="top" wrapText="1"/>
    </xf>
    <xf numFmtId="0" fontId="24" fillId="12" borderId="44" xfId="0" applyFont="1" applyFill="1" applyBorder="1" applyAlignment="1">
      <alignment horizontal="left" vertical="top" wrapText="1"/>
    </xf>
    <xf numFmtId="0" fontId="17" fillId="12" borderId="46" xfId="0" applyFont="1" applyFill="1" applyBorder="1" applyAlignment="1" applyProtection="1">
      <alignment horizontal="left" vertical="top" wrapText="1"/>
      <protection locked="0"/>
    </xf>
    <xf numFmtId="49" fontId="5" fillId="12" borderId="41" xfId="0" applyNumberFormat="1" applyFont="1" applyFill="1" applyBorder="1" applyAlignment="1" applyProtection="1">
      <alignment horizontal="left" vertical="top" wrapText="1"/>
      <protection locked="0"/>
    </xf>
    <xf numFmtId="49" fontId="5" fillId="12" borderId="44" xfId="0" applyNumberFormat="1" applyFont="1" applyFill="1" applyBorder="1" applyAlignment="1" applyProtection="1">
      <alignment horizontal="left" vertical="top" wrapText="1"/>
      <protection locked="0"/>
    </xf>
    <xf numFmtId="49" fontId="6" fillId="12" borderId="44" xfId="0" applyNumberFormat="1" applyFont="1" applyFill="1" applyBorder="1" applyAlignment="1" applyProtection="1">
      <alignment horizontal="left" vertical="top" wrapText="1"/>
      <protection locked="0"/>
    </xf>
    <xf numFmtId="0" fontId="5" fillId="12" borderId="44" xfId="0" quotePrefix="1" applyFont="1" applyFill="1" applyBorder="1" applyAlignment="1" applyProtection="1">
      <alignment horizontal="left" vertical="top" wrapText="1"/>
      <protection locked="0"/>
    </xf>
    <xf numFmtId="0" fontId="21" fillId="12" borderId="40" xfId="0" applyFont="1" applyFill="1" applyBorder="1" applyAlignment="1" applyProtection="1">
      <alignment horizontal="left" vertical="top" wrapText="1"/>
      <protection hidden="1"/>
    </xf>
    <xf numFmtId="0" fontId="6" fillId="12" borderId="41" xfId="0" applyFont="1" applyFill="1" applyBorder="1" applyAlignment="1" applyProtection="1">
      <alignment horizontal="left" vertical="top" wrapText="1"/>
      <protection hidden="1"/>
    </xf>
    <xf numFmtId="49" fontId="10" fillId="12" borderId="43" xfId="0" applyNumberFormat="1" applyFont="1" applyFill="1" applyBorder="1" applyAlignment="1" applyProtection="1">
      <alignment vertical="top" wrapText="1"/>
      <protection locked="0"/>
    </xf>
    <xf numFmtId="0" fontId="6" fillId="12" borderId="44" xfId="0" applyFont="1" applyFill="1" applyBorder="1" applyAlignment="1" applyProtection="1">
      <alignment horizontal="left" vertical="top" wrapText="1"/>
      <protection hidden="1"/>
    </xf>
    <xf numFmtId="0" fontId="21" fillId="12" borderId="43" xfId="0" applyFont="1" applyFill="1" applyBorder="1" applyAlignment="1" applyProtection="1">
      <alignment horizontal="left" vertical="top" wrapText="1"/>
      <protection hidden="1"/>
    </xf>
    <xf numFmtId="0" fontId="6" fillId="12" borderId="42" xfId="0" applyFont="1" applyFill="1" applyBorder="1" applyAlignment="1" applyProtection="1">
      <alignment horizontal="left" vertical="top" wrapText="1"/>
      <protection hidden="1"/>
    </xf>
    <xf numFmtId="0" fontId="6" fillId="12" borderId="43" xfId="0" applyFont="1" applyFill="1" applyBorder="1" applyAlignment="1" applyProtection="1">
      <alignment horizontal="left" vertical="top" wrapText="1"/>
      <protection hidden="1"/>
    </xf>
    <xf numFmtId="49" fontId="21" fillId="12" borderId="43" xfId="0" applyNumberFormat="1" applyFont="1" applyFill="1" applyBorder="1" applyAlignment="1" applyProtection="1">
      <alignment vertical="top" wrapText="1"/>
      <protection locked="0"/>
    </xf>
    <xf numFmtId="49" fontId="6" fillId="12" borderId="40" xfId="0" applyNumberFormat="1" applyFont="1" applyFill="1" applyBorder="1" applyAlignment="1" applyProtection="1">
      <alignment horizontal="left" vertical="top" wrapText="1"/>
      <protection locked="0"/>
    </xf>
    <xf numFmtId="0" fontId="31" fillId="12" borderId="43" xfId="0" applyFont="1" applyFill="1" applyBorder="1" applyAlignment="1" applyProtection="1">
      <alignment horizontal="left" vertical="top" wrapText="1"/>
      <protection locked="0"/>
    </xf>
    <xf numFmtId="0" fontId="31" fillId="12" borderId="43" xfId="0" applyFont="1" applyFill="1" applyBorder="1" applyAlignment="1" applyProtection="1">
      <alignment horizontal="left" vertical="top" wrapText="1"/>
      <protection hidden="1"/>
    </xf>
    <xf numFmtId="0" fontId="33" fillId="12" borderId="43" xfId="0" applyFont="1" applyFill="1" applyBorder="1" applyAlignment="1" applyProtection="1">
      <alignment horizontal="left" vertical="top" wrapText="1"/>
      <protection hidden="1"/>
    </xf>
    <xf numFmtId="0" fontId="31" fillId="12" borderId="44" xfId="0" applyFont="1" applyFill="1" applyBorder="1" applyAlignment="1" applyProtection="1">
      <alignment horizontal="left" vertical="top" wrapText="1"/>
      <protection hidden="1"/>
    </xf>
    <xf numFmtId="0" fontId="31" fillId="3" borderId="1" xfId="0" applyFont="1" applyFill="1" applyBorder="1" applyAlignment="1" applyProtection="1">
      <alignment horizontal="center" vertical="top" wrapText="1"/>
      <protection locked="0"/>
    </xf>
    <xf numFmtId="0" fontId="31" fillId="3" borderId="1" xfId="0" applyFont="1" applyFill="1" applyBorder="1" applyAlignment="1" applyProtection="1">
      <alignment vertical="top" wrapText="1"/>
      <protection locked="0"/>
    </xf>
    <xf numFmtId="0" fontId="31" fillId="4" borderId="1" xfId="0" applyFont="1" applyFill="1" applyBorder="1" applyAlignment="1" applyProtection="1">
      <alignment horizontal="center" vertical="top" wrapText="1"/>
      <protection locked="0"/>
    </xf>
    <xf numFmtId="0" fontId="31" fillId="4" borderId="1" xfId="0" applyFont="1" applyFill="1" applyBorder="1" applyAlignment="1" applyProtection="1">
      <alignment vertical="top" wrapText="1"/>
      <protection locked="0"/>
    </xf>
    <xf numFmtId="0" fontId="31" fillId="5" borderId="1" xfId="0" applyFont="1" applyFill="1" applyBorder="1" applyAlignment="1" applyProtection="1">
      <alignment horizontal="center" vertical="top" wrapText="1"/>
      <protection locked="0"/>
    </xf>
    <xf numFmtId="0" fontId="31" fillId="5" borderId="1" xfId="0" applyFont="1" applyFill="1" applyBorder="1" applyAlignment="1" applyProtection="1">
      <alignment vertical="top" wrapText="1"/>
      <protection locked="0"/>
    </xf>
    <xf numFmtId="0" fontId="31" fillId="11" borderId="1" xfId="0" applyFont="1" applyFill="1" applyBorder="1" applyAlignment="1">
      <alignment horizontal="center" vertical="top" wrapText="1"/>
    </xf>
    <xf numFmtId="0" fontId="34" fillId="0" borderId="0" xfId="0" applyFont="1" applyAlignment="1" applyProtection="1">
      <alignment vertical="top"/>
      <protection locked="0"/>
    </xf>
    <xf numFmtId="0" fontId="35" fillId="0" borderId="0" xfId="0" applyFont="1" applyAlignment="1" applyProtection="1">
      <alignment vertical="top"/>
      <protection locked="0"/>
    </xf>
    <xf numFmtId="0" fontId="31" fillId="12" borderId="42" xfId="0" applyFont="1" applyFill="1" applyBorder="1" applyAlignment="1" applyProtection="1">
      <alignment horizontal="left" vertical="top" wrapText="1"/>
      <protection locked="0"/>
    </xf>
    <xf numFmtId="0" fontId="23" fillId="12" borderId="44" xfId="0" applyFont="1" applyFill="1" applyBorder="1" applyAlignment="1">
      <alignment horizontal="left" vertical="top" wrapText="1"/>
    </xf>
    <xf numFmtId="0" fontId="5" fillId="12" borderId="43" xfId="0" applyFont="1" applyFill="1" applyBorder="1" applyAlignment="1">
      <alignment horizontal="left" vertical="top" wrapText="1"/>
    </xf>
    <xf numFmtId="0" fontId="10" fillId="12" borderId="43" xfId="0" applyFont="1" applyFill="1" applyBorder="1" applyAlignment="1" applyProtection="1">
      <alignment horizontal="left" vertical="top" wrapText="1"/>
      <protection locked="0"/>
    </xf>
    <xf numFmtId="49" fontId="27" fillId="0" borderId="2" xfId="0" applyNumberFormat="1" applyFont="1" applyBorder="1" applyAlignment="1" applyProtection="1">
      <alignment vertical="top"/>
      <protection locked="0"/>
    </xf>
    <xf numFmtId="49" fontId="4" fillId="2" borderId="21" xfId="0" applyNumberFormat="1" applyFont="1" applyFill="1" applyBorder="1" applyAlignment="1" applyProtection="1">
      <alignment horizontal="center" vertical="top" wrapText="1"/>
      <protection locked="0"/>
    </xf>
    <xf numFmtId="49" fontId="4" fillId="2" borderId="22" xfId="0" applyNumberFormat="1" applyFont="1" applyFill="1" applyBorder="1" applyAlignment="1" applyProtection="1">
      <alignment horizontal="center" vertical="top" wrapText="1"/>
      <protection locked="0"/>
    </xf>
    <xf numFmtId="49" fontId="4" fillId="2" borderId="1" xfId="0" applyNumberFormat="1" applyFont="1" applyFill="1" applyBorder="1" applyAlignment="1" applyProtection="1">
      <alignment horizontal="center" vertical="top" wrapText="1"/>
      <protection locked="0"/>
    </xf>
    <xf numFmtId="49" fontId="4" fillId="2" borderId="2" xfId="0" applyNumberFormat="1" applyFont="1" applyFill="1" applyBorder="1" applyAlignment="1" applyProtection="1">
      <alignment horizontal="center" vertical="top" wrapText="1"/>
      <protection locked="0"/>
    </xf>
    <xf numFmtId="49" fontId="4" fillId="2" borderId="3" xfId="0" applyNumberFormat="1" applyFont="1" applyFill="1" applyBorder="1" applyAlignment="1" applyProtection="1">
      <alignment horizontal="center" vertical="top" wrapText="1"/>
      <protection locked="0"/>
    </xf>
    <xf numFmtId="49" fontId="4" fillId="2" borderId="21" xfId="0" applyNumberFormat="1" applyFont="1" applyFill="1" applyBorder="1" applyAlignment="1">
      <alignment horizontal="center" vertical="top" wrapText="1"/>
    </xf>
    <xf numFmtId="49" fontId="4" fillId="2" borderId="22" xfId="0" applyNumberFormat="1" applyFont="1" applyFill="1" applyBorder="1" applyAlignment="1">
      <alignment horizontal="center" vertical="top" wrapText="1"/>
    </xf>
    <xf numFmtId="49" fontId="4" fillId="2" borderId="23" xfId="0" applyNumberFormat="1" applyFont="1" applyFill="1" applyBorder="1" applyAlignment="1">
      <alignment horizontal="center" vertical="top" wrapText="1"/>
    </xf>
    <xf numFmtId="49" fontId="4" fillId="2" borderId="24" xfId="0" applyNumberFormat="1" applyFont="1" applyFill="1" applyBorder="1" applyAlignment="1">
      <alignment horizontal="center" vertical="top" wrapText="1"/>
    </xf>
    <xf numFmtId="49" fontId="4" fillId="2" borderId="25" xfId="0" applyNumberFormat="1" applyFont="1" applyFill="1" applyBorder="1" applyAlignment="1">
      <alignment horizontal="center" vertical="top"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0" fillId="0" borderId="3" xfId="0" applyBorder="1" applyAlignment="1">
      <alignment horizontal="left" vertical="top" wrapText="1"/>
    </xf>
    <xf numFmtId="0" fontId="4" fillId="2" borderId="2" xfId="0" applyFont="1" applyFill="1" applyBorder="1" applyAlignment="1" applyProtection="1">
      <alignment horizontal="center" vertical="top" wrapText="1"/>
      <protection locked="0"/>
    </xf>
    <xf numFmtId="0" fontId="4" fillId="2" borderId="3" xfId="0" applyFont="1" applyFill="1" applyBorder="1" applyAlignment="1" applyProtection="1">
      <alignment horizontal="center" vertical="top" wrapText="1"/>
      <protection locked="0"/>
    </xf>
    <xf numFmtId="49" fontId="4" fillId="2" borderId="2" xfId="0" applyNumberFormat="1" applyFont="1" applyFill="1" applyBorder="1" applyAlignment="1" applyProtection="1">
      <alignment horizontal="left" vertical="top" wrapText="1"/>
      <protection locked="0"/>
    </xf>
    <xf numFmtId="49" fontId="4" fillId="2" borderId="3" xfId="0" applyNumberFormat="1" applyFont="1" applyFill="1" applyBorder="1" applyAlignment="1" applyProtection="1">
      <alignment horizontal="left" vertical="top" wrapText="1"/>
      <protection locked="0"/>
    </xf>
    <xf numFmtId="0" fontId="14" fillId="0" borderId="34" xfId="0" applyFont="1" applyBorder="1" applyAlignment="1">
      <alignment horizontal="center" vertical="center"/>
    </xf>
    <xf numFmtId="0" fontId="14" fillId="0" borderId="28" xfId="0" applyFont="1" applyBorder="1" applyAlignment="1">
      <alignment horizontal="center" vertical="center"/>
    </xf>
    <xf numFmtId="0" fontId="14" fillId="0" borderId="35" xfId="0" applyFont="1" applyBorder="1" applyAlignment="1">
      <alignment horizontal="center" vertical="center" textRotation="90" wrapText="1"/>
    </xf>
    <xf numFmtId="0" fontId="14" fillId="0" borderId="32" xfId="0" applyFont="1" applyBorder="1" applyAlignment="1">
      <alignment horizontal="center" vertical="center" textRotation="90" wrapText="1"/>
    </xf>
    <xf numFmtId="0" fontId="7" fillId="9" borderId="0" xfId="0" applyFont="1" applyFill="1" applyAlignment="1">
      <alignment horizontal="center" vertical="center" textRotation="90" wrapText="1"/>
    </xf>
    <xf numFmtId="0" fontId="8" fillId="9" borderId="0" xfId="0" applyFont="1" applyFill="1" applyAlignment="1">
      <alignment horizontal="center" vertical="center" wrapText="1"/>
    </xf>
    <xf numFmtId="0" fontId="7" fillId="9"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2" fillId="9" borderId="0" xfId="0" applyFont="1" applyFill="1" applyAlignment="1">
      <alignment horizontal="center" vertical="center" textRotation="90"/>
    </xf>
  </cellXfs>
  <cellStyles count="1">
    <cellStyle name="Normal" xfId="0" builtinId="0"/>
  </cellStyles>
  <dxfs count="224">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s>
  <tableStyles count="0" defaultTableStyle="TableStyleMedium2" defaultPivotStyle="PivotStyleLight16"/>
  <colors>
    <mruColors>
      <color rgb="FFFFFFCC"/>
      <color rgb="FFF78009"/>
      <color rgb="FFCAE4D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3</xdr:row>
      <xdr:rowOff>171450</xdr:rowOff>
    </xdr:from>
    <xdr:to>
      <xdr:col>25</xdr:col>
      <xdr:colOff>381482</xdr:colOff>
      <xdr:row>63</xdr:row>
      <xdr:rowOff>61363</xdr:rowOff>
    </xdr:to>
    <xdr:pic>
      <xdr:nvPicPr>
        <xdr:cNvPr id="2" name="Picture 1">
          <a:extLst>
            <a:ext uri="{FF2B5EF4-FFF2-40B4-BE49-F238E27FC236}">
              <a16:creationId xmlns:a16="http://schemas.microsoft.com/office/drawing/2014/main" id="{5C5DE22D-50C9-156C-9021-AD3B66976B01}"/>
            </a:ext>
          </a:extLst>
        </xdr:cNvPr>
        <xdr:cNvPicPr>
          <a:picLocks noChangeAspect="1"/>
        </xdr:cNvPicPr>
      </xdr:nvPicPr>
      <xdr:blipFill>
        <a:blip xmlns:r="http://schemas.openxmlformats.org/officeDocument/2006/relationships" r:embed="rId1"/>
        <a:stretch>
          <a:fillRect/>
        </a:stretch>
      </xdr:blipFill>
      <xdr:spPr>
        <a:xfrm>
          <a:off x="428625" y="707231"/>
          <a:ext cx="15133326" cy="10605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1</xdr:row>
      <xdr:rowOff>28575</xdr:rowOff>
    </xdr:from>
    <xdr:to>
      <xdr:col>11</xdr:col>
      <xdr:colOff>256361</xdr:colOff>
      <xdr:row>49</xdr:row>
      <xdr:rowOff>84632</xdr:rowOff>
    </xdr:to>
    <xdr:pic>
      <xdr:nvPicPr>
        <xdr:cNvPr id="2" name="Picture 1">
          <a:extLst>
            <a:ext uri="{FF2B5EF4-FFF2-40B4-BE49-F238E27FC236}">
              <a16:creationId xmlns:a16="http://schemas.microsoft.com/office/drawing/2014/main" id="{8CAA243E-80CF-9CEA-7F1D-9BA9F8251B8F}"/>
            </a:ext>
          </a:extLst>
        </xdr:cNvPr>
        <xdr:cNvPicPr>
          <a:picLocks noChangeAspect="1"/>
        </xdr:cNvPicPr>
      </xdr:nvPicPr>
      <xdr:blipFill>
        <a:blip xmlns:r="http://schemas.openxmlformats.org/officeDocument/2006/relationships" r:embed="rId1"/>
        <a:stretch>
          <a:fillRect/>
        </a:stretch>
      </xdr:blipFill>
      <xdr:spPr>
        <a:xfrm>
          <a:off x="447675" y="209550"/>
          <a:ext cx="6514286" cy="87428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laire Smith" id="{88913EFF-F652-4EE8-97DF-7241F705D628}" userId="S::CSmith@tonkintaylor.co.nz::82a6436b-581c-4826-a2ab-f43543a8beb8" providerId="AD"/>
  <person displayName="James Hughes" id="{E5E27C65-50A4-4995-B638-AE869B814725}" userId="S::JHughes@tonkintaylor.co.nz::f25e1262-ad5b-4d09-a1c2-e553c5aac1e6" providerId="AD"/>
  <person displayName="Alastair Suren" id="{1CC22D50-B12F-481E-BF02-7A03F0AE8D20}" userId="S::Alastair.Suren@boprc.govt.nz::e81fa24f-e205-4444-afcf-4f857c334a8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 dT="2025-03-31T05:42:10.94" personId="{1CC22D50-B12F-481E-BF02-7A03F0AE8D20}" id="{72A8B1D9-F831-42D2-BEB2-FECD88CE15C2}" done="1">
    <text>I am not sure of any links between climate change and increased rainfall and flooding, and oxygen levels...</text>
  </threadedComment>
  <threadedComment ref="F7" dT="2025-03-31T05:46:34.90" personId="{1CC22D50-B12F-481E-BF02-7A03F0AE8D20}" id="{2F279D28-80CC-401F-9758-1F12C43A4B6C}" done="1">
    <text>Firstly, it is only phosphorus that is associated with sediment that may increase from runoof.  However, any increased sediment runoff from agricultural areas as a result of increased flooding is unlikely to have any major effects, as the increased flows will effectively dilute the increased nutrients due to the higher flows.</text>
  </threadedComment>
  <threadedComment ref="F7" dT="2025-04-10T01:54:43.92" personId="{E5E27C65-50A4-4995-B638-AE869B814725}" id="{2C27AAFA-D8DE-4F8A-BD4B-6EB8808FF53C}" parentId="{2F279D28-80CC-401F-9758-1F12C43A4B6C}">
    <text>Changed to relate to contaminants</text>
  </threadedComment>
  <threadedComment ref="F8" dT="2025-03-31T05:50:31.29" personId="{1CC22D50-B12F-481E-BF02-7A03F0AE8D20}" id="{AA4FFC0B-A6F0-4778-AF68-4F1CDEE0F332}" done="1">
    <text>1. I am not sure how increased flooding will "convert wetlands to lakes", especially if baseflow reductions are likely to potentially reduce the amount of water flowing into  wetlands.  Lakes are much deeper than wetlands, and so it is highly unlikely that a shallow wetland would convert into a lake.
2. On one hand it is thought that the frequency and magnitude of  rainfall events could increase, while on the other hand, it is thought that periods of low rainfall (and higher temperatures) could increase.  These opposing stressors are unlikely to have clear-cut effects on wetlands, so marginal zones may not in fact decrease as a result of more intense ad frequent rainfall.
I think that there are far more important stressors to wetlands that are currently operating such as increased nutrients and invasive species</text>
  </threadedComment>
  <threadedComment ref="F9" dT="2025-03-31T05:55:44.25" personId="{1CC22D50-B12F-481E-BF02-7A03F0AE8D20}" id="{26186184-809A-4A26-9FF9-7342D14882BE}" done="1">
    <text>Within the Whakatane District, we only have two major lakes: Matahina and Aniwaniwa.  The latter is more like a regulated (impounded) river and only rarely stratifies, while Lake Matahina does in fact behave more like a lake.</text>
  </threadedComment>
  <threadedComment ref="C11" dT="2025-03-31T09:58:42.53" personId="{1CC22D50-B12F-481E-BF02-7A03F0AE8D20}" id="{5E9130E4-A005-4D63-83F7-51A6DC42988F}" done="1">
    <text>I do not know why this is restricted only to lakes.  Fires can also affect rivers.  I have also separated this into 2: large and small rivers as they will have very different susceptabilities</text>
  </threadedComment>
  <threadedComment ref="C12" dT="2025-03-31T09:58:42.53" personId="{1CC22D50-B12F-481E-BF02-7A03F0AE8D20}" id="{A44ED03D-8423-41B6-AB78-46F11F267FB8}" done="1">
    <text>I have separated this into large and small rivers, as they will have different susceptibilities to fire</text>
  </threadedComment>
</ThreadedComments>
</file>

<file path=xl/threadedComments/threadedComment2.xml><?xml version="1.0" encoding="utf-8"?>
<ThreadedComments xmlns="http://schemas.microsoft.com/office/spreadsheetml/2018/threadedcomments" xmlns:x="http://schemas.openxmlformats.org/spreadsheetml/2006/main">
  <threadedComment ref="E11" dT="2025-05-01T04:37:42.09" personId="{E5E27C65-50A4-4995-B638-AE869B814725}" id="{A4AC0F84-E10B-4B99-A8CF-1959575BA615}">
    <text>Speak to BOPRC</text>
  </threadedComment>
</ThreadedComments>
</file>

<file path=xl/threadedComments/threadedComment3.xml><?xml version="1.0" encoding="utf-8"?>
<ThreadedComments xmlns="http://schemas.microsoft.com/office/spreadsheetml/2018/threadedcomments" xmlns:x="http://schemas.openxmlformats.org/spreadsheetml/2006/main">
  <threadedComment ref="L6" dT="2025-07-08T04:00:48.37" personId="{88913EFF-F652-4EE8-97DF-7241F705D628}" id="{5948C9B9-8EBB-456D-84B7-A5D4C6CD36C1}">
    <text>Incorrect?</text>
  </threadedComment>
  <threadedComment ref="L6" dT="2025-07-08T04:01:37.32" personId="{88913EFF-F652-4EE8-97DF-7241F705D628}" id="{F73BC906-B7D8-4487-A11A-12D53C944A50}" parentId="{5948C9B9-8EBB-456D-84B7-A5D4C6CD36C1}">
    <text>Amended in column G</text>
  </threadedComment>
</ThreadedComments>
</file>

<file path=xl/threadedComments/threadedComment4.xml><?xml version="1.0" encoding="utf-8"?>
<ThreadedComments xmlns="http://schemas.microsoft.com/office/spreadsheetml/2018/threadedcomments" xmlns:x="http://schemas.openxmlformats.org/spreadsheetml/2006/main">
  <threadedComment ref="G17" dT="2025-06-24T08:17:38.11" personId="{88913EFF-F652-4EE8-97DF-7241F705D628}" id="{AD4B02DF-8D61-4900-9FA6-943E7CE96742}">
    <text>Refers to inundation?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A14" dT="2025-07-07T04:14:35.92" personId="{88913EFF-F652-4EE8-97DF-7241F705D628}" id="{7DF348E0-49DE-48BB-BEB5-4311FB650B2D}">
    <text>combined</text>
  </threadedComment>
  <threadedComment ref="G15" dT="2025-07-08T23:05:53.81" personId="{88913EFF-F652-4EE8-97DF-7241F705D628}" id="{A3AC8EF7-8F27-458F-A359-767CC960C94D}">
    <text>Should be above?</text>
  </threadedComment>
  <threadedComment ref="O15" dT="2025-07-08T23:06:45.17" personId="{88913EFF-F652-4EE8-97DF-7241F705D628}" id="{4E2AFEB2-F969-4A4B-9CC7-E79F72BC6E93}">
    <text>Sits with risk above?</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microsoft.com/office/2017/10/relationships/threadedComment" Target="../threadedComments/threadedComment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3968-725B-45A2-9D77-72E4BDA782CA}">
  <dimension ref="A1:A2"/>
  <sheetViews>
    <sheetView zoomScaleNormal="100" workbookViewId="0">
      <selection activeCell="E2" sqref="E2"/>
    </sheetView>
  </sheetViews>
  <sheetFormatPr defaultRowHeight="14.5" x14ac:dyDescent="0.35"/>
  <cols>
    <col min="1" max="1" width="79.26953125" customWidth="1"/>
  </cols>
  <sheetData>
    <row r="1" spans="1:1" ht="21" customHeight="1" x14ac:dyDescent="0.35">
      <c r="A1" s="19" t="s">
        <v>0</v>
      </c>
    </row>
    <row r="2" spans="1:1" ht="406.15" customHeight="1" x14ac:dyDescent="0.35">
      <c r="A2" s="41" t="s">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18A5-49B0-4944-B1F9-ADA66A3BF1AF}">
  <sheetPr>
    <tabColor theme="5" tint="0.39997558519241921"/>
    <pageSetUpPr fitToPage="1"/>
  </sheetPr>
  <dimension ref="A1:AL34"/>
  <sheetViews>
    <sheetView showGridLines="0" showRuler="0" view="pageBreakPreview" zoomScaleNormal="85" zoomScaleSheetLayoutView="10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11.453125" style="44" hidden="1" customWidth="1"/>
    <col min="3" max="4" width="13.26953125" style="44" customWidth="1"/>
    <col min="5" max="5" width="29" style="44" customWidth="1"/>
    <col min="6" max="6" width="49.26953125" style="44" bestFit="1" customWidth="1"/>
    <col min="7" max="11" width="9.26953125" style="81" customWidth="1"/>
    <col min="12" max="12" width="35.54296875" style="44" customWidth="1"/>
    <col min="13" max="13" width="11.4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38" ht="26" x14ac:dyDescent="0.35">
      <c r="A1" s="102" t="s">
        <v>4</v>
      </c>
      <c r="B1" s="103"/>
      <c r="C1" s="103"/>
      <c r="D1" s="103"/>
      <c r="E1" s="103"/>
      <c r="F1" s="103"/>
      <c r="L1" s="45"/>
      <c r="M1" s="82"/>
      <c r="N1" s="45"/>
      <c r="O1" s="82"/>
      <c r="P1" s="45"/>
      <c r="Q1" s="46"/>
      <c r="R1" s="47"/>
      <c r="S1" s="48"/>
      <c r="T1" s="48"/>
      <c r="U1" s="48"/>
      <c r="V1" s="49"/>
    </row>
    <row r="2" spans="1:38" ht="23.5" x14ac:dyDescent="0.35">
      <c r="A2" s="105" t="s">
        <v>5</v>
      </c>
      <c r="B2" s="105"/>
      <c r="C2" s="103"/>
      <c r="D2" s="103"/>
      <c r="E2" s="103"/>
      <c r="F2" s="103"/>
      <c r="L2" s="45"/>
      <c r="M2" s="82"/>
      <c r="N2" s="45"/>
      <c r="O2" s="82"/>
      <c r="P2" s="45"/>
      <c r="Q2" s="46"/>
      <c r="R2" s="47"/>
      <c r="S2" s="48"/>
      <c r="T2" s="48"/>
      <c r="U2" s="48"/>
      <c r="V2" s="49"/>
    </row>
    <row r="3" spans="1:38" ht="19.5" customHeight="1" x14ac:dyDescent="0.35">
      <c r="A3" s="106" t="s">
        <v>355</v>
      </c>
      <c r="B3" s="103"/>
      <c r="C3" s="103"/>
      <c r="D3" s="103"/>
      <c r="E3" s="103"/>
      <c r="F3" s="103"/>
      <c r="L3" s="45"/>
      <c r="M3" s="82"/>
      <c r="N3" s="45"/>
      <c r="O3" s="82"/>
      <c r="P3" s="45"/>
      <c r="Q3" s="46"/>
      <c r="R3" s="47"/>
      <c r="S3" s="48"/>
      <c r="T3" s="48"/>
      <c r="U3" s="48"/>
      <c r="V3" s="49"/>
    </row>
    <row r="4" spans="1:38"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38" ht="39"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38" ht="104" x14ac:dyDescent="0.35">
      <c r="A6" s="140" t="s">
        <v>356</v>
      </c>
      <c r="B6" s="141" t="s">
        <v>267</v>
      </c>
      <c r="C6" s="141" t="s">
        <v>357</v>
      </c>
      <c r="D6" s="141" t="s">
        <v>358</v>
      </c>
      <c r="E6" s="143" t="s">
        <v>359</v>
      </c>
      <c r="F6" s="144" t="s">
        <v>360</v>
      </c>
      <c r="G6" s="71" t="s">
        <v>34</v>
      </c>
      <c r="H6" s="71" t="s">
        <v>51</v>
      </c>
      <c r="I6" s="71" t="s">
        <v>51</v>
      </c>
      <c r="J6" s="71" t="s">
        <v>51</v>
      </c>
      <c r="K6" s="71" t="s">
        <v>51</v>
      </c>
      <c r="L6" s="42" t="s">
        <v>1188</v>
      </c>
      <c r="M6" s="136" t="s">
        <v>35</v>
      </c>
      <c r="N6" s="79" t="s">
        <v>361</v>
      </c>
      <c r="O6" s="137" t="s">
        <v>60</v>
      </c>
      <c r="P6" s="80" t="s">
        <v>362</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High</v>
      </c>
      <c r="T6" s="68" t="str">
        <f>IFERROR(VLOOKUP(INDEX(Validation!$O$22:$S$26, MATCH($Q6,Validation!$M$22:$M$26,0),MATCH(I6,Validation!$O$20:$S$20,0)),Validation!$I$11:$J$35,2,FALSE), "")</f>
        <v>High</v>
      </c>
      <c r="U6" s="68" t="str">
        <f>IFERROR(VLOOKUP(INDEX(Validation!$O$22:$S$26, MATCH($Q6,Validation!$M$22:$M$26,0),MATCH(J6,Validation!$O$20:$S$20,0)),Validation!$I$11:$J$35,2,FALSE), "")</f>
        <v>High</v>
      </c>
      <c r="V6" s="68" t="str">
        <f>IFERROR(VLOOKUP(INDEX(Validation!$O$22:$S$26, MATCH($Q6,Validation!$M$22:$M$26,0),MATCH(K6,Validation!$O$20:$S$20,0)),Validation!$I$11:$J$35,2,FALSE), "")</f>
        <v>High</v>
      </c>
    </row>
    <row r="7" spans="1:38" ht="114.75" customHeight="1" x14ac:dyDescent="0.35">
      <c r="A7" s="145" t="s">
        <v>363</v>
      </c>
      <c r="B7" s="146" t="s">
        <v>267</v>
      </c>
      <c r="C7" s="146" t="s">
        <v>357</v>
      </c>
      <c r="D7" s="146" t="s">
        <v>56</v>
      </c>
      <c r="E7" s="148" t="s">
        <v>364</v>
      </c>
      <c r="F7" s="149" t="s">
        <v>365</v>
      </c>
      <c r="G7" s="71" t="s">
        <v>34</v>
      </c>
      <c r="H7" s="71" t="s">
        <v>35</v>
      </c>
      <c r="I7" s="71" t="s">
        <v>35</v>
      </c>
      <c r="J7" s="71" t="s">
        <v>35</v>
      </c>
      <c r="K7" s="71" t="s">
        <v>51</v>
      </c>
      <c r="L7" s="42" t="s">
        <v>366</v>
      </c>
      <c r="M7" s="136" t="s">
        <v>35</v>
      </c>
      <c r="N7" s="79" t="s">
        <v>367</v>
      </c>
      <c r="O7" s="137" t="s">
        <v>60</v>
      </c>
      <c r="P7" s="80" t="s">
        <v>368</v>
      </c>
      <c r="Q7" s="68" t="str">
        <f>IFERROR(VLOOKUP(INDEX(Validation!$O$12:$S$16, MATCH(O7,Validation!$M$12:$M$16,0),MATCH($M7,Validation!$O$10:$S$10,0)),Validation!$F$11:$G$35,2,FALSE), "")</f>
        <v>Moderate</v>
      </c>
      <c r="R7" s="68" t="str">
        <f>IFERROR(VLOOKUP(INDEX(Validation!$O$22:$S$26, MATCH($Q7,Validation!$M$22:$M$26,0),MATCH(G7,Validation!$O$20:$S$20,0)),Validation!$I$11:$J$35,2,FALSE), "")</f>
        <v>Moderate</v>
      </c>
      <c r="S7" s="68" t="str">
        <f>IFERROR(VLOOKUP(INDEX(Validation!$O$22:$S$26, MATCH($Q7,Validation!$M$22:$M$26,0),MATCH(H7,Validation!$O$20:$S$20,0)),Validation!$I$11:$J$35,2,FALSE), "")</f>
        <v>Moderate</v>
      </c>
      <c r="T7" s="68" t="str">
        <f>IFERROR(VLOOKUP(INDEX(Validation!$O$22:$S$26, MATCH($Q7,Validation!$M$22:$M$26,0),MATCH(I7,Validation!$O$20:$S$20,0)),Validation!$I$11:$J$35,2,FALSE), "")</f>
        <v>Moderate</v>
      </c>
      <c r="U7" s="68" t="str">
        <f>IFERROR(VLOOKUP(INDEX(Validation!$O$22:$S$26, MATCH($Q7,Validation!$M$22:$M$26,0),MATCH(J7,Validation!$O$20:$S$20,0)),Validation!$I$11:$J$35,2,FALSE), "")</f>
        <v>Moderate</v>
      </c>
      <c r="V7" s="68" t="str">
        <f>IFERROR(VLOOKUP(INDEX(Validation!$O$22:$S$26, MATCH($Q7,Validation!$M$22:$M$26,0),MATCH(K7,Validation!$O$20:$S$20,0)),Validation!$I$11:$J$35,2,FALSE), "")</f>
        <v>High</v>
      </c>
    </row>
    <row r="8" spans="1:38" ht="125.25" customHeight="1" x14ac:dyDescent="0.35">
      <c r="A8" s="145" t="s">
        <v>369</v>
      </c>
      <c r="B8" s="150" t="s">
        <v>267</v>
      </c>
      <c r="C8" s="150" t="s">
        <v>357</v>
      </c>
      <c r="D8" s="150" t="s">
        <v>56</v>
      </c>
      <c r="E8" s="151" t="s">
        <v>370</v>
      </c>
      <c r="F8" s="152" t="s">
        <v>1168</v>
      </c>
      <c r="G8" s="71" t="s">
        <v>38</v>
      </c>
      <c r="H8" s="71" t="s">
        <v>34</v>
      </c>
      <c r="I8" s="71" t="s">
        <v>34</v>
      </c>
      <c r="J8" s="71" t="s">
        <v>35</v>
      </c>
      <c r="K8" s="71" t="s">
        <v>51</v>
      </c>
      <c r="L8" s="42" t="s">
        <v>371</v>
      </c>
      <c r="M8" s="136" t="s">
        <v>159</v>
      </c>
      <c r="N8" s="79" t="s">
        <v>367</v>
      </c>
      <c r="O8" s="137" t="s">
        <v>38</v>
      </c>
      <c r="P8" s="80" t="s">
        <v>372</v>
      </c>
      <c r="Q8" s="68" t="str">
        <f>IFERROR(VLOOKUP(INDEX(Validation!$O$12:$S$16, MATCH(O8,Validation!$M$12:$M$16,0),MATCH($M8,Validation!$O$10:$S$10,0)),Validation!$F$11:$G$35,2,FALSE), "")</f>
        <v>Extreme</v>
      </c>
      <c r="R8" s="68" t="str">
        <f>IFERROR(VLOOKUP(INDEX(Validation!$O$22:$S$26, MATCH($Q8,Validation!$M$22:$M$26,0),MATCH(G8,Validation!$O$20:$S$20,0)),Validation!$I$11:$J$35,2,FALSE), "")</f>
        <v>Moderate</v>
      </c>
      <c r="S8" s="68" t="str">
        <f>IFERROR(VLOOKUP(INDEX(Validation!$O$22:$S$26, MATCH($Q8,Validation!$M$22:$M$26,0),MATCH(H8,Validation!$O$20:$S$20,0)),Validation!$I$11:$J$35,2,FALSE), "")</f>
        <v>High</v>
      </c>
      <c r="T8" s="68" t="str">
        <f>IFERROR(VLOOKUP(INDEX(Validation!$O$22:$S$26, MATCH($Q8,Validation!$M$22:$M$26,0),MATCH(I8,Validation!$O$20:$S$20,0)),Validation!$I$11:$J$35,2,FALSE), "")</f>
        <v>High</v>
      </c>
      <c r="U8" s="68" t="str">
        <f>IFERROR(VLOOKUP(INDEX(Validation!$O$22:$S$26, MATCH($Q8,Validation!$M$22:$M$26,0),MATCH(J8,Validation!$O$20:$S$20,0)),Validation!$I$11:$J$35,2,FALSE), "")</f>
        <v>Very High</v>
      </c>
      <c r="V8" s="68" t="str">
        <f>IFERROR(VLOOKUP(INDEX(Validation!$O$22:$S$26, MATCH($Q8,Validation!$M$22:$M$26,0),MATCH(K8,Validation!$O$20:$S$20,0)),Validation!$I$11:$J$35,2,FALSE), "")</f>
        <v>Very High</v>
      </c>
    </row>
    <row r="9" spans="1:38" ht="81.75" customHeight="1" x14ac:dyDescent="0.35">
      <c r="A9" s="145" t="s">
        <v>373</v>
      </c>
      <c r="B9" s="146" t="s">
        <v>267</v>
      </c>
      <c r="C9" s="146" t="s">
        <v>357</v>
      </c>
      <c r="D9" s="146" t="s">
        <v>56</v>
      </c>
      <c r="E9" s="148" t="str">
        <f>IF(C9="","",_xlfn.CONCAT("Risk to ",LOWER((_xlfn.CONCAT(C9," due to ",D9)))))</f>
        <v>Risk to horticulture/productivity of the land due to higher temperature (including increased hot days)</v>
      </c>
      <c r="F9" s="149" t="s">
        <v>374</v>
      </c>
      <c r="G9" s="71" t="s">
        <v>34</v>
      </c>
      <c r="H9" s="71" t="s">
        <v>34</v>
      </c>
      <c r="I9" s="71" t="s">
        <v>34</v>
      </c>
      <c r="J9" s="71" t="s">
        <v>35</v>
      </c>
      <c r="K9" s="71" t="s">
        <v>51</v>
      </c>
      <c r="L9" s="42" t="s">
        <v>375</v>
      </c>
      <c r="M9" s="64" t="s">
        <v>34</v>
      </c>
      <c r="N9" s="79" t="s">
        <v>376</v>
      </c>
      <c r="O9" s="66" t="s">
        <v>35</v>
      </c>
      <c r="P9" s="80" t="s">
        <v>377</v>
      </c>
      <c r="Q9" s="68" t="str">
        <f>IFERROR(VLOOKUP(INDEX(Validation!$O$12:$S$16, MATCH(O9,Validation!$M$12:$M$16,0),MATCH($M9,Validation!$O$10:$S$10,0)),Validation!$F$11:$G$35,2,FALSE), "")</f>
        <v>Low</v>
      </c>
      <c r="R9" s="68" t="str">
        <f>IFERROR(VLOOKUP(INDEX(Validation!$O$22:$S$26, MATCH($Q9,Validation!$M$22:$M$26,0),MATCH(G9,Validation!$O$20:$S$20,0)),Validation!$I$11:$J$35,2,FALSE), "")</f>
        <v>Low</v>
      </c>
      <c r="S9" s="68" t="str">
        <f>IFERROR(VLOOKUP(INDEX(Validation!$O$22:$S$26, MATCH($Q9,Validation!$M$22:$M$26,0),MATCH(H9,Validation!$O$20:$S$20,0)),Validation!$I$11:$J$35,2,FALSE), "")</f>
        <v>Low</v>
      </c>
      <c r="T9" s="68" t="str">
        <f>IFERROR(VLOOKUP(INDEX(Validation!$O$22:$S$26, MATCH($Q9,Validation!$M$22:$M$26,0),MATCH(I9,Validation!$O$20:$S$20,0)),Validation!$I$11:$J$35,2,FALSE), "")</f>
        <v>Low</v>
      </c>
      <c r="U9" s="68" t="str">
        <f>IFERROR(VLOOKUP(INDEX(Validation!$O$22:$S$26, MATCH($Q9,Validation!$M$22:$M$26,0),MATCH(J9,Validation!$O$20:$S$20,0)),Validation!$I$11:$J$35,2,FALSE), "")</f>
        <v>Low</v>
      </c>
      <c r="V9" s="68" t="str">
        <f>IFERROR(VLOOKUP(INDEX(Validation!$O$22:$S$26, MATCH($Q9,Validation!$M$22:$M$26,0),MATCH(K9,Validation!$O$20:$S$20,0)),Validation!$I$11:$J$35,2,FALSE), "")</f>
        <v>Moderate</v>
      </c>
      <c r="Z9" s="138"/>
      <c r="AA9" s="138"/>
      <c r="AB9" s="138"/>
      <c r="AC9" s="138"/>
      <c r="AD9" s="138"/>
      <c r="AE9" s="138"/>
      <c r="AF9" s="138"/>
      <c r="AG9" s="138"/>
      <c r="AH9" s="138"/>
      <c r="AI9" s="138"/>
      <c r="AJ9" s="138"/>
      <c r="AK9" s="138"/>
      <c r="AL9" s="138"/>
    </row>
    <row r="10" spans="1:38" s="135" customFormat="1" ht="74.25" customHeight="1" x14ac:dyDescent="0.35">
      <c r="A10" s="145" t="s">
        <v>378</v>
      </c>
      <c r="B10" s="146" t="s">
        <v>267</v>
      </c>
      <c r="C10" s="146" t="s">
        <v>357</v>
      </c>
      <c r="D10" s="146" t="s">
        <v>48</v>
      </c>
      <c r="E10" s="148" t="str">
        <f>IF(C10="","",_xlfn.CONCAT("Risk to ",LOWER((_xlfn.CONCAT(C10," due to ",D10)))))</f>
        <v>Risk to horticulture/productivity of the land due to dryness and drought</v>
      </c>
      <c r="F10" s="149" t="s">
        <v>379</v>
      </c>
      <c r="G10" s="71" t="s">
        <v>34</v>
      </c>
      <c r="H10" s="71" t="s">
        <v>34</v>
      </c>
      <c r="I10" s="71" t="s">
        <v>34</v>
      </c>
      <c r="J10" s="71" t="s">
        <v>35</v>
      </c>
      <c r="K10" s="71" t="s">
        <v>51</v>
      </c>
      <c r="L10" s="42" t="s">
        <v>380</v>
      </c>
      <c r="M10" s="64" t="s">
        <v>35</v>
      </c>
      <c r="N10" s="79" t="s">
        <v>381</v>
      </c>
      <c r="O10" s="66" t="s">
        <v>38</v>
      </c>
      <c r="P10" s="80" t="s">
        <v>382</v>
      </c>
      <c r="Q10" s="68" t="str">
        <f>IFERROR(VLOOKUP(INDEX(Validation!$O$12:$S$16, MATCH(O10,Validation!$M$12:$M$16,0),MATCH($M10,Validation!$O$10:$S$10,0)),Validation!$F$11:$G$35,2,FALSE), "")</f>
        <v>High</v>
      </c>
      <c r="R10" s="68" t="str">
        <f>IFERROR(VLOOKUP(INDEX(Validation!$O$22:$S$26, MATCH($Q10,Validation!$M$22:$M$26,0),MATCH(G10,Validation!$O$20:$S$20,0)),Validation!$I$11:$J$35,2,FALSE), "")</f>
        <v>Moderate</v>
      </c>
      <c r="S10" s="68" t="str">
        <f>IFERROR(VLOOKUP(INDEX(Validation!$O$22:$S$26, MATCH($Q10,Validation!$M$22:$M$26,0),MATCH(H10,Validation!$O$20:$S$20,0)),Validation!$I$11:$J$35,2,FALSE), "")</f>
        <v>Moderate</v>
      </c>
      <c r="T10" s="68" t="str">
        <f>IFERROR(VLOOKUP(INDEX(Validation!$O$22:$S$26, MATCH($Q10,Validation!$M$22:$M$26,0),MATCH(I10,Validation!$O$20:$S$20,0)),Validation!$I$11:$J$35,2,FALSE), "")</f>
        <v>Moderate</v>
      </c>
      <c r="U10" s="68" t="str">
        <f>IFERROR(VLOOKUP(INDEX(Validation!$O$22:$S$26, MATCH($Q10,Validation!$M$22:$M$26,0),MATCH(J10,Validation!$O$20:$S$20,0)),Validation!$I$11:$J$35,2,FALSE), "")</f>
        <v>High</v>
      </c>
      <c r="V10" s="68" t="str">
        <f>IFERROR(VLOOKUP(INDEX(Validation!$O$22:$S$26, MATCH($Q10,Validation!$M$22:$M$26,0),MATCH(K10,Validation!$O$20:$S$20,0)),Validation!$I$11:$J$35,2,FALSE), "")</f>
        <v>Very High</v>
      </c>
      <c r="Z10" s="138"/>
      <c r="AA10" s="138"/>
      <c r="AB10" s="138"/>
      <c r="AC10" s="138"/>
      <c r="AD10" s="138"/>
      <c r="AE10" s="138"/>
      <c r="AF10" s="138"/>
      <c r="AG10" s="138"/>
      <c r="AH10" s="138"/>
      <c r="AI10" s="138"/>
      <c r="AJ10" s="138"/>
      <c r="AK10" s="138"/>
      <c r="AL10" s="138"/>
    </row>
    <row r="11" spans="1:38" s="135" customFormat="1" ht="96.75" customHeight="1" x14ac:dyDescent="0.35">
      <c r="A11" s="145" t="s">
        <v>383</v>
      </c>
      <c r="B11" s="146" t="s">
        <v>267</v>
      </c>
      <c r="C11" s="146" t="s">
        <v>357</v>
      </c>
      <c r="D11" s="146" t="s">
        <v>134</v>
      </c>
      <c r="E11" s="148" t="s">
        <v>384</v>
      </c>
      <c r="F11" s="149" t="s">
        <v>385</v>
      </c>
      <c r="G11" s="71" t="s">
        <v>34</v>
      </c>
      <c r="H11" s="71" t="s">
        <v>35</v>
      </c>
      <c r="I11" s="71" t="s">
        <v>35</v>
      </c>
      <c r="J11" s="71" t="s">
        <v>35</v>
      </c>
      <c r="K11" s="71" t="s">
        <v>51</v>
      </c>
      <c r="L11" s="42" t="s">
        <v>380</v>
      </c>
      <c r="M11" s="64" t="s">
        <v>35</v>
      </c>
      <c r="N11" s="79" t="s">
        <v>386</v>
      </c>
      <c r="O11" s="66" t="s">
        <v>60</v>
      </c>
      <c r="P11" s="80" t="s">
        <v>387</v>
      </c>
      <c r="Q11" s="68" t="str">
        <f>IFERROR(VLOOKUP(INDEX(Validation!$O$12:$S$16, MATCH(O11,Validation!$M$12:$M$16,0),MATCH($M11,Validation!$O$10:$S$10,0)),Validation!$F$11:$G$35,2,FALSE), "")</f>
        <v>Moderate</v>
      </c>
      <c r="R11" s="68" t="str">
        <f>IFERROR(VLOOKUP(INDEX(Validation!$O$22:$S$26, MATCH($Q11,Validation!$M$22:$M$26,0),MATCH(G11,Validation!$O$20:$S$20,0)),Validation!$I$11:$J$35,2,FALSE), "")</f>
        <v>Moderate</v>
      </c>
      <c r="S11" s="68" t="str">
        <f>IFERROR(VLOOKUP(INDEX(Validation!$O$22:$S$26, MATCH($Q11,Validation!$M$22:$M$26,0),MATCH(H11,Validation!$O$20:$S$20,0)),Validation!$I$11:$J$35,2,FALSE), "")</f>
        <v>Moderate</v>
      </c>
      <c r="T11" s="68" t="str">
        <f>IFERROR(VLOOKUP(INDEX(Validation!$O$22:$S$26, MATCH($Q11,Validation!$M$22:$M$26,0),MATCH(I11,Validation!$O$20:$S$20,0)),Validation!$I$11:$J$35,2,FALSE), "")</f>
        <v>Moderate</v>
      </c>
      <c r="U11" s="68" t="str">
        <f>IFERROR(VLOOKUP(INDEX(Validation!$O$22:$S$26, MATCH($Q11,Validation!$M$22:$M$26,0),MATCH(J11,Validation!$O$20:$S$20,0)),Validation!$I$11:$J$35,2,FALSE), "")</f>
        <v>Moderate</v>
      </c>
      <c r="V11" s="68" t="str">
        <f>IFERROR(VLOOKUP(INDEX(Validation!$O$22:$S$26, MATCH($Q11,Validation!$M$22:$M$26,0),MATCH(K11,Validation!$O$20:$S$20,0)),Validation!$I$11:$J$35,2,FALSE), "")</f>
        <v>High</v>
      </c>
      <c r="Z11" s="138"/>
      <c r="AA11" s="138"/>
      <c r="AB11" s="138"/>
      <c r="AC11" s="138"/>
      <c r="AD11" s="138"/>
      <c r="AE11" s="138"/>
      <c r="AF11" s="138"/>
      <c r="AG11" s="138"/>
      <c r="AH11" s="138"/>
      <c r="AI11" s="138"/>
      <c r="AJ11" s="138"/>
      <c r="AK11" s="138"/>
      <c r="AL11" s="138"/>
    </row>
    <row r="12" spans="1:38" ht="73.5" customHeight="1" x14ac:dyDescent="0.35">
      <c r="A12" s="145" t="s">
        <v>388</v>
      </c>
      <c r="B12" s="146" t="s">
        <v>267</v>
      </c>
      <c r="C12" s="146" t="s">
        <v>357</v>
      </c>
      <c r="D12" s="146" t="s">
        <v>389</v>
      </c>
      <c r="E12" s="148" t="str">
        <f t="shared" ref="E12:E19" si="0">IF(C12="","",_xlfn.CONCAT("Risk to ",LOWER((_xlfn.CONCAT(C12," due to ",D12)))))</f>
        <v>Risk to horticulture/productivity of the land due to increased hail frequency or severity</v>
      </c>
      <c r="F12" s="149" t="s">
        <v>390</v>
      </c>
      <c r="G12" s="71" t="s">
        <v>38</v>
      </c>
      <c r="H12" s="71" t="s">
        <v>34</v>
      </c>
      <c r="I12" s="71" t="s">
        <v>34</v>
      </c>
      <c r="J12" s="71" t="s">
        <v>34</v>
      </c>
      <c r="K12" s="71" t="s">
        <v>35</v>
      </c>
      <c r="L12" s="42" t="s">
        <v>391</v>
      </c>
      <c r="M12" s="64" t="s">
        <v>35</v>
      </c>
      <c r="N12" s="79" t="s">
        <v>392</v>
      </c>
      <c r="O12" s="66" t="s">
        <v>60</v>
      </c>
      <c r="P12" s="80" t="s">
        <v>393</v>
      </c>
      <c r="Q12" s="68" t="str">
        <f>IFERROR(VLOOKUP(INDEX(Validation!$O$12:$S$16, MATCH(O12,Validation!$M$12:$M$16,0),MATCH($M12,Validation!$O$10:$S$10,0)),Validation!$F$11:$G$35,2,FALSE), "")</f>
        <v>Moderate</v>
      </c>
      <c r="R12" s="68" t="str">
        <f>IFERROR(VLOOKUP(INDEX(Validation!$O$22:$S$26, MATCH($Q12,Validation!$M$22:$M$26,0),MATCH(G12,Validation!$O$20:$S$20,0)),Validation!$I$11:$J$35,2,FALSE), "")</f>
        <v>Low</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Moderate</v>
      </c>
      <c r="V12" s="68" t="str">
        <f>IFERROR(VLOOKUP(INDEX(Validation!$O$22:$S$26, MATCH($Q12,Validation!$M$22:$M$26,0),MATCH(K12,Validation!$O$20:$S$20,0)),Validation!$I$11:$J$35,2,FALSE), "")</f>
        <v>Moderate</v>
      </c>
      <c r="Z12" s="138"/>
      <c r="AA12" s="138"/>
      <c r="AB12" s="138"/>
      <c r="AC12" s="138"/>
      <c r="AD12" s="138"/>
      <c r="AE12" s="138"/>
      <c r="AF12" s="138"/>
      <c r="AG12" s="138"/>
      <c r="AH12" s="138"/>
      <c r="AI12" s="138"/>
      <c r="AJ12" s="138"/>
      <c r="AK12" s="138"/>
      <c r="AL12" s="138"/>
    </row>
    <row r="13" spans="1:38" ht="92.25" customHeight="1" x14ac:dyDescent="0.35">
      <c r="A13" s="145" t="s">
        <v>394</v>
      </c>
      <c r="B13" s="150" t="s">
        <v>267</v>
      </c>
      <c r="C13" s="150" t="s">
        <v>357</v>
      </c>
      <c r="D13" s="150" t="s">
        <v>64</v>
      </c>
      <c r="E13" s="151" t="str">
        <f t="shared" si="0"/>
        <v>Risk to horticulture/productivity of the land due to increasing landslides</v>
      </c>
      <c r="F13" s="152" t="s">
        <v>395</v>
      </c>
      <c r="G13" s="71" t="s">
        <v>38</v>
      </c>
      <c r="H13" s="71" t="s">
        <v>38</v>
      </c>
      <c r="I13" s="71" t="s">
        <v>38</v>
      </c>
      <c r="J13" s="71" t="s">
        <v>38</v>
      </c>
      <c r="K13" s="71" t="s">
        <v>38</v>
      </c>
      <c r="L13" s="42" t="s">
        <v>396</v>
      </c>
      <c r="M13" s="64" t="s">
        <v>34</v>
      </c>
      <c r="N13" s="79"/>
      <c r="O13" s="66" t="s">
        <v>60</v>
      </c>
      <c r="P13" s="80"/>
      <c r="Q13" s="68" t="str">
        <f>IFERROR(VLOOKUP(INDEX(Validation!$O$12:$S$16, MATCH(O13,Validation!$M$12:$M$16,0),MATCH($M13,Validation!$O$10:$S$10,0)),Validation!$F$11:$G$35,2,FALSE), "")</f>
        <v>Moderate</v>
      </c>
      <c r="R13" s="68" t="str">
        <f>IFERROR(VLOOKUP(INDEX(Validation!$O$22:$S$26, MATCH($Q13,Validation!$M$22:$M$26,0),MATCH(G13,Validation!$O$20:$S$20,0)),Validation!$I$11:$J$35,2,FALSE), "")</f>
        <v>Low</v>
      </c>
      <c r="S13" s="68" t="str">
        <f>IFERROR(VLOOKUP(INDEX(Validation!$O$22:$S$26, MATCH($Q13,Validation!$M$22:$M$26,0),MATCH(H13,Validation!$O$20:$S$20,0)),Validation!$I$11:$J$35,2,FALSE), "")</f>
        <v>Low</v>
      </c>
      <c r="T13" s="68" t="str">
        <f>IFERROR(VLOOKUP(INDEX(Validation!$O$22:$S$26, MATCH($Q13,Validation!$M$22:$M$26,0),MATCH(I13,Validation!$O$20:$S$20,0)),Validation!$I$11:$J$35,2,FALSE), "")</f>
        <v>Low</v>
      </c>
      <c r="U13" s="68" t="str">
        <f>IFERROR(VLOOKUP(INDEX(Validation!$O$22:$S$26, MATCH($Q13,Validation!$M$22:$M$26,0),MATCH(J13,Validation!$O$20:$S$20,0)),Validation!$I$11:$J$35,2,FALSE), "")</f>
        <v>Low</v>
      </c>
      <c r="V13" s="68" t="str">
        <f>IFERROR(VLOOKUP(INDEX(Validation!$O$22:$S$26, MATCH($Q13,Validation!$M$22:$M$26,0),MATCH(K13,Validation!$O$20:$S$20,0)),Validation!$I$11:$J$35,2,FALSE), "")</f>
        <v>Low</v>
      </c>
      <c r="Z13" s="138"/>
      <c r="AA13" s="138"/>
      <c r="AB13" s="138"/>
      <c r="AC13" s="138"/>
      <c r="AD13" s="138"/>
      <c r="AE13" s="138"/>
      <c r="AF13" s="138"/>
      <c r="AG13" s="138"/>
      <c r="AH13" s="138"/>
      <c r="AI13" s="138"/>
      <c r="AJ13" s="138"/>
      <c r="AK13" s="138"/>
      <c r="AL13" s="138"/>
    </row>
    <row r="14" spans="1:38" ht="81.75" customHeight="1" x14ac:dyDescent="0.35">
      <c r="A14" s="145" t="s">
        <v>397</v>
      </c>
      <c r="B14" s="146" t="s">
        <v>267</v>
      </c>
      <c r="C14" s="146" t="s">
        <v>357</v>
      </c>
      <c r="D14" s="146" t="s">
        <v>32</v>
      </c>
      <c r="E14" s="148" t="s">
        <v>398</v>
      </c>
      <c r="F14" s="149" t="s">
        <v>399</v>
      </c>
      <c r="G14" s="71" t="s">
        <v>34</v>
      </c>
      <c r="H14" s="71" t="s">
        <v>35</v>
      </c>
      <c r="I14" s="71" t="s">
        <v>35</v>
      </c>
      <c r="J14" s="71" t="s">
        <v>35</v>
      </c>
      <c r="K14" s="71" t="s">
        <v>51</v>
      </c>
      <c r="L14" s="42" t="s">
        <v>400</v>
      </c>
      <c r="M14" s="64" t="s">
        <v>35</v>
      </c>
      <c r="N14" s="79" t="s">
        <v>401</v>
      </c>
      <c r="O14" s="66" t="s">
        <v>60</v>
      </c>
      <c r="P14" s="80" t="s">
        <v>402</v>
      </c>
      <c r="Q14" s="68" t="str">
        <f>IFERROR(VLOOKUP(INDEX(Validation!$O$12:$S$16, MATCH(O14,Validation!$M$12:$M$16,0),MATCH($M14,Validation!$O$10:$S$10,0)),Validation!$F$11:$G$35,2,FALSE), "")</f>
        <v>Moderate</v>
      </c>
      <c r="R14" s="68" t="str">
        <f>IFERROR(VLOOKUP(INDEX(Validation!$O$22:$S$26, MATCH($Q14,Validation!$M$22:$M$26,0),MATCH(G14,Validation!$O$20:$S$20,0)),Validation!$I$11:$J$35,2,FALSE), "")</f>
        <v>Moderate</v>
      </c>
      <c r="S14" s="68" t="str">
        <f>IFERROR(VLOOKUP(INDEX(Validation!$O$22:$S$26, MATCH($Q14,Validation!$M$22:$M$26,0),MATCH(H14,Validation!$O$20:$S$20,0)),Validation!$I$11:$J$35,2,FALSE), "")</f>
        <v>Moderate</v>
      </c>
      <c r="T14" s="68" t="str">
        <f>IFERROR(VLOOKUP(INDEX(Validation!$O$22:$S$26, MATCH($Q14,Validation!$M$22:$M$26,0),MATCH(I14,Validation!$O$20:$S$20,0)),Validation!$I$11:$J$35,2,FALSE), "")</f>
        <v>Moderate</v>
      </c>
      <c r="U14" s="68" t="str">
        <f>IFERROR(VLOOKUP(INDEX(Validation!$O$22:$S$26, MATCH($Q14,Validation!$M$22:$M$26,0),MATCH(J14,Validation!$O$20:$S$20,0)),Validation!$I$11:$J$35,2,FALSE), "")</f>
        <v>Moderate</v>
      </c>
      <c r="V14" s="68" t="str">
        <f>IFERROR(VLOOKUP(INDEX(Validation!$O$22:$S$26, MATCH($Q14,Validation!$M$22:$M$26,0),MATCH(K14,Validation!$O$20:$S$20,0)),Validation!$I$11:$J$35,2,FALSE), "")</f>
        <v>High</v>
      </c>
    </row>
    <row r="15" spans="1:38" ht="104" x14ac:dyDescent="0.35">
      <c r="A15" s="145" t="s">
        <v>403</v>
      </c>
      <c r="B15" s="146"/>
      <c r="C15" s="146" t="s">
        <v>357</v>
      </c>
      <c r="D15" s="146" t="s">
        <v>32</v>
      </c>
      <c r="E15" s="148" t="s">
        <v>1169</v>
      </c>
      <c r="F15" s="149" t="s">
        <v>404</v>
      </c>
      <c r="G15" s="71" t="s">
        <v>35</v>
      </c>
      <c r="H15" s="71" t="s">
        <v>35</v>
      </c>
      <c r="I15" s="71" t="s">
        <v>35</v>
      </c>
      <c r="J15" s="71" t="s">
        <v>51</v>
      </c>
      <c r="K15" s="71" t="s">
        <v>51</v>
      </c>
      <c r="L15" s="42" t="s">
        <v>405</v>
      </c>
      <c r="M15" s="64" t="s">
        <v>34</v>
      </c>
      <c r="N15" s="79" t="s">
        <v>406</v>
      </c>
      <c r="O15" s="66" t="s">
        <v>60</v>
      </c>
      <c r="P15" s="80" t="s">
        <v>407</v>
      </c>
      <c r="Q15" s="68" t="str">
        <f>IFERROR(VLOOKUP(INDEX(Validation!$O$12:$S$16, MATCH(O15,Validation!$M$12:$M$16,0),MATCH($M15,Validation!$O$10:$S$10,0)),Validation!$F$11:$G$35,2,FALSE), "")</f>
        <v>Moderate</v>
      </c>
      <c r="R15" s="68" t="str">
        <f>IFERROR(VLOOKUP(INDEX(Validation!$O$22:$S$26, MATCH($Q15,Validation!$M$22:$M$26,0),MATCH(G15,Validation!$O$20:$S$20,0)),Validation!$I$11:$J$35,2,FALSE), "")</f>
        <v>Moderate</v>
      </c>
      <c r="S15" s="68" t="str">
        <f>IFERROR(VLOOKUP(INDEX(Validation!$O$22:$S$26, MATCH($Q15,Validation!$M$22:$M$26,0),MATCH(H15,Validation!$O$20:$S$20,0)),Validation!$I$11:$J$35,2,FALSE), "")</f>
        <v>Moderate</v>
      </c>
      <c r="T15" s="68" t="str">
        <f>IFERROR(VLOOKUP(INDEX(Validation!$O$22:$S$26, MATCH($Q15,Validation!$M$22:$M$26,0),MATCH(I15,Validation!$O$20:$S$20,0)),Validation!$I$11:$J$35,2,FALSE), "")</f>
        <v>Moderate</v>
      </c>
      <c r="U15" s="68" t="str">
        <f>IFERROR(VLOOKUP(INDEX(Validation!$O$22:$S$26, MATCH($Q15,Validation!$M$22:$M$26,0),MATCH(J15,Validation!$O$20:$S$20,0)),Validation!$I$11:$J$35,2,FALSE), "")</f>
        <v>High</v>
      </c>
      <c r="V15" s="68" t="str">
        <f>IFERROR(VLOOKUP(INDEX(Validation!$O$22:$S$26, MATCH($Q15,Validation!$M$22:$M$26,0),MATCH(K15,Validation!$O$20:$S$20,0)),Validation!$I$11:$J$35,2,FALSE), "")</f>
        <v>High</v>
      </c>
    </row>
    <row r="16" spans="1:38" ht="122.25" customHeight="1" x14ac:dyDescent="0.35">
      <c r="A16" s="145" t="s">
        <v>408</v>
      </c>
      <c r="B16" s="146" t="s">
        <v>267</v>
      </c>
      <c r="C16" s="146" t="s">
        <v>357</v>
      </c>
      <c r="D16" s="146" t="s">
        <v>251</v>
      </c>
      <c r="E16" s="148" t="str">
        <f>IF(C16="","",_xlfn.CONCAT("Risk to ",LOWER((_xlfn.CONCAT(C16," due to ",D16)))))</f>
        <v>Risk to horticulture/productivity of the land due to groundwater rise and salinity stress in low lying areas</v>
      </c>
      <c r="F16" s="149" t="s">
        <v>409</v>
      </c>
      <c r="G16" s="71" t="s">
        <v>410</v>
      </c>
      <c r="H16" s="71" t="s">
        <v>38</v>
      </c>
      <c r="I16" s="71" t="s">
        <v>38</v>
      </c>
      <c r="J16" s="71" t="s">
        <v>34</v>
      </c>
      <c r="K16" s="71" t="s">
        <v>34</v>
      </c>
      <c r="L16" s="42" t="s">
        <v>1132</v>
      </c>
      <c r="M16" s="64" t="s">
        <v>35</v>
      </c>
      <c r="N16" s="79" t="s">
        <v>1133</v>
      </c>
      <c r="O16" s="66" t="s">
        <v>161</v>
      </c>
      <c r="P16" s="80" t="s">
        <v>411</v>
      </c>
      <c r="Q16" s="68" t="str">
        <f>IFERROR(VLOOKUP(INDEX(Validation!$O$12:$S$16, MATCH(O16,Validation!$M$12:$M$16,0),MATCH($M16,Validation!$O$10:$S$10,0)),Validation!$F$11:$G$35,2,FALSE), "")</f>
        <v>Extreme</v>
      </c>
      <c r="R16" s="68" t="str">
        <f>IFERROR(VLOOKUP(INDEX(Validation!$O$22:$S$26, MATCH($Q16,Validation!$M$22:$M$26,0),MATCH(G16,Validation!$O$20:$S$20,0)),Validation!$I$11:$J$35,2,FALSE), "")</f>
        <v>Low</v>
      </c>
      <c r="S16" s="68" t="str">
        <f>IFERROR(VLOOKUP(INDEX(Validation!$O$22:$S$26, MATCH($Q16,Validation!$M$22:$M$26,0),MATCH(H16,Validation!$O$20:$S$20,0)),Validation!$I$11:$J$35,2,FALSE), "")</f>
        <v>Moderate</v>
      </c>
      <c r="T16" s="68" t="str">
        <f>IFERROR(VLOOKUP(INDEX(Validation!$O$22:$S$26, MATCH($Q16,Validation!$M$22:$M$26,0),MATCH(I16,Validation!$O$20:$S$20,0)),Validation!$I$11:$J$35,2,FALSE), "")</f>
        <v>Moderate</v>
      </c>
      <c r="U16" s="68" t="str">
        <f>IFERROR(VLOOKUP(INDEX(Validation!$O$22:$S$26, MATCH($Q16,Validation!$M$22:$M$26,0),MATCH(J16,Validation!$O$20:$S$20,0)),Validation!$I$11:$J$35,2,FALSE), "")</f>
        <v>High</v>
      </c>
      <c r="V16" s="68" t="str">
        <f>IFERROR(VLOOKUP(INDEX(Validation!$O$22:$S$26, MATCH($Q16,Validation!$M$22:$M$26,0),MATCH(K16,Validation!$O$20:$S$20,0)),Validation!$I$11:$J$35,2,FALSE), "")</f>
        <v>High</v>
      </c>
    </row>
    <row r="17" spans="1:22" ht="39" x14ac:dyDescent="0.35">
      <c r="A17" s="145" t="s">
        <v>412</v>
      </c>
      <c r="B17" s="146" t="s">
        <v>267</v>
      </c>
      <c r="C17" s="146" t="s">
        <v>357</v>
      </c>
      <c r="D17" s="146" t="s">
        <v>166</v>
      </c>
      <c r="E17" s="148" t="str">
        <f t="shared" si="0"/>
        <v>Risk to horticulture/productivity of the land due to coastal erosion</v>
      </c>
      <c r="F17" s="149" t="s">
        <v>413</v>
      </c>
      <c r="G17" s="71" t="s">
        <v>410</v>
      </c>
      <c r="H17" s="71" t="s">
        <v>410</v>
      </c>
      <c r="I17" s="71" t="s">
        <v>410</v>
      </c>
      <c r="J17" s="71" t="s">
        <v>410</v>
      </c>
      <c r="K17" s="71" t="s">
        <v>410</v>
      </c>
      <c r="L17" s="42" t="s">
        <v>414</v>
      </c>
      <c r="M17" s="64" t="s">
        <v>34</v>
      </c>
      <c r="N17" s="76"/>
      <c r="O17" s="66" t="s">
        <v>38</v>
      </c>
      <c r="P17" s="67"/>
      <c r="Q17" s="68" t="str">
        <f>IFERROR(VLOOKUP(INDEX(Validation!$O$12:$S$16, MATCH(O17,Validation!$M$12:$M$16,0),MATCH($M17,Validation!$O$10:$S$10,0)),Validation!$F$11:$G$35,2,FALSE), "")</f>
        <v>Moderate</v>
      </c>
      <c r="R17" s="68" t="str">
        <f>IFERROR(VLOOKUP(INDEX(Validation!$O$22:$S$26, MATCH($Q17,Validation!$M$22:$M$26,0),MATCH(G17,Validation!$O$20:$S$20,0)),Validation!$I$11:$J$35,2,FALSE), "")</f>
        <v>Very Low</v>
      </c>
      <c r="S17" s="68" t="str">
        <f>IFERROR(VLOOKUP(INDEX(Validation!$O$22:$S$26, MATCH($Q17,Validation!$M$22:$M$26,0),MATCH(H17,Validation!$O$20:$S$20,0)),Validation!$I$11:$J$35,2,FALSE), "")</f>
        <v>Very Low</v>
      </c>
      <c r="T17" s="68" t="str">
        <f>IFERROR(VLOOKUP(INDEX(Validation!$O$22:$S$26, MATCH($Q17,Validation!$M$22:$M$26,0),MATCH(I17,Validation!$O$20:$S$20,0)),Validation!$I$11:$J$35,2,FALSE), "")</f>
        <v>Very Low</v>
      </c>
      <c r="U17" s="68" t="str">
        <f>IFERROR(VLOOKUP(INDEX(Validation!$O$22:$S$26, MATCH($Q17,Validation!$M$22:$M$26,0),MATCH(J17,Validation!$O$20:$S$20,0)),Validation!$I$11:$J$35,2,FALSE), "")</f>
        <v>Very Low</v>
      </c>
      <c r="V17" s="68" t="str">
        <f>IFERROR(VLOOKUP(INDEX(Validation!$O$22:$S$26, MATCH($Q17,Validation!$M$22:$M$26,0),MATCH(K17,Validation!$O$20:$S$20,0)),Validation!$I$11:$J$35,2,FALSE), "")</f>
        <v>Very Low</v>
      </c>
    </row>
    <row r="18" spans="1:22" ht="39" x14ac:dyDescent="0.35">
      <c r="A18" s="145" t="s">
        <v>415</v>
      </c>
      <c r="B18" s="146" t="s">
        <v>267</v>
      </c>
      <c r="C18" s="146" t="s">
        <v>357</v>
      </c>
      <c r="D18" s="146" t="s">
        <v>90</v>
      </c>
      <c r="E18" s="148" t="str">
        <f t="shared" si="0"/>
        <v>Risk to horticulture/productivity of the land due to sea level rise and coastal flooding</v>
      </c>
      <c r="F18" s="149" t="s">
        <v>416</v>
      </c>
      <c r="G18" s="71" t="s">
        <v>410</v>
      </c>
      <c r="H18" s="71" t="s">
        <v>410</v>
      </c>
      <c r="I18" s="71" t="s">
        <v>410</v>
      </c>
      <c r="J18" s="71" t="s">
        <v>410</v>
      </c>
      <c r="K18" s="71" t="s">
        <v>410</v>
      </c>
      <c r="L18" s="42" t="s">
        <v>414</v>
      </c>
      <c r="M18" s="64" t="s">
        <v>34</v>
      </c>
      <c r="N18" s="76"/>
      <c r="O18" s="66" t="s">
        <v>38</v>
      </c>
      <c r="P18" s="67"/>
      <c r="Q18" s="68" t="str">
        <f>IFERROR(VLOOKUP(INDEX(Validation!$O$12:$S$16, MATCH(O18,Validation!$M$12:$M$16,0),MATCH($M18,Validation!$O$10:$S$10,0)),Validation!$F$11:$G$35,2,FALSE), "")</f>
        <v>Moderate</v>
      </c>
      <c r="R18" s="68" t="str">
        <f>IFERROR(VLOOKUP(INDEX(Validation!$O$22:$S$26, MATCH($Q18,Validation!$M$22:$M$26,0),MATCH(G18,Validation!$O$20:$S$20,0)),Validation!$I$11:$J$35,2,FALSE), "")</f>
        <v>Very Low</v>
      </c>
      <c r="S18" s="68" t="str">
        <f>IFERROR(VLOOKUP(INDEX(Validation!$O$22:$S$26, MATCH($Q18,Validation!$M$22:$M$26,0),MATCH(H18,Validation!$O$20:$S$20,0)),Validation!$I$11:$J$35,2,FALSE), "")</f>
        <v>Very Low</v>
      </c>
      <c r="T18" s="68" t="str">
        <f>IFERROR(VLOOKUP(INDEX(Validation!$O$22:$S$26, MATCH($Q18,Validation!$M$22:$M$26,0),MATCH(I18,Validation!$O$20:$S$20,0)),Validation!$I$11:$J$35,2,FALSE), "")</f>
        <v>Very Low</v>
      </c>
      <c r="U18" s="68" t="str">
        <f>IFERROR(VLOOKUP(INDEX(Validation!$O$22:$S$26, MATCH($Q18,Validation!$M$22:$M$26,0),MATCH(J18,Validation!$O$20:$S$20,0)),Validation!$I$11:$J$35,2,FALSE), "")</f>
        <v>Very Low</v>
      </c>
      <c r="V18" s="68" t="str">
        <f>IFERROR(VLOOKUP(INDEX(Validation!$O$22:$S$26, MATCH($Q18,Validation!$M$22:$M$26,0),MATCH(K18,Validation!$O$20:$S$20,0)),Validation!$I$11:$J$35,2,FALSE), "")</f>
        <v>Very Low</v>
      </c>
    </row>
    <row r="19" spans="1:22" ht="39" x14ac:dyDescent="0.35">
      <c r="A19" s="145" t="s">
        <v>417</v>
      </c>
      <c r="B19" s="146" t="s">
        <v>267</v>
      </c>
      <c r="C19" s="146" t="s">
        <v>357</v>
      </c>
      <c r="D19" s="146" t="s">
        <v>71</v>
      </c>
      <c r="E19" s="148" t="str">
        <f t="shared" si="0"/>
        <v>Risk to horticulture/productivity of the land due to increased fire weather</v>
      </c>
      <c r="F19" s="149" t="s">
        <v>418</v>
      </c>
      <c r="G19" s="71" t="s">
        <v>38</v>
      </c>
      <c r="H19" s="71" t="s">
        <v>38</v>
      </c>
      <c r="I19" s="71" t="s">
        <v>38</v>
      </c>
      <c r="J19" s="71" t="s">
        <v>34</v>
      </c>
      <c r="K19" s="71" t="s">
        <v>34</v>
      </c>
      <c r="L19" s="42" t="s">
        <v>419</v>
      </c>
      <c r="M19" s="64" t="s">
        <v>38</v>
      </c>
      <c r="N19" s="76" t="s">
        <v>420</v>
      </c>
      <c r="O19" s="66" t="s">
        <v>38</v>
      </c>
      <c r="P19" s="67" t="s">
        <v>421</v>
      </c>
      <c r="Q19" s="68" t="str">
        <f>IFERROR(VLOOKUP(INDEX(Validation!$O$12:$S$16, MATCH(O19,Validation!$M$12:$M$16,0),MATCH($M19,Validation!$O$10:$S$10,0)),Validation!$F$11:$G$35,2,FALSE), "")</f>
        <v>Low</v>
      </c>
      <c r="R19" s="68" t="str">
        <f>IFERROR(VLOOKUP(INDEX(Validation!$O$22:$S$26, MATCH($Q19,Validation!$M$22:$M$26,0),MATCH(G19,Validation!$O$20:$S$20,0)),Validation!$I$11:$J$35,2,FALSE), "")</f>
        <v>Very Low</v>
      </c>
      <c r="S19" s="68" t="str">
        <f>IFERROR(VLOOKUP(INDEX(Validation!$O$22:$S$26, MATCH($Q19,Validation!$M$22:$M$26,0),MATCH(H19,Validation!$O$20:$S$20,0)),Validation!$I$11:$J$35,2,FALSE), "")</f>
        <v>Very Low</v>
      </c>
      <c r="T19" s="68" t="str">
        <f>IFERROR(VLOOKUP(INDEX(Validation!$O$22:$S$26, MATCH($Q19,Validation!$M$22:$M$26,0),MATCH(I19,Validation!$O$20:$S$20,0)),Validation!$I$11:$J$35,2,FALSE), "")</f>
        <v>Very Low</v>
      </c>
      <c r="U19" s="68" t="str">
        <f>IFERROR(VLOOKUP(INDEX(Validation!$O$22:$S$26, MATCH($Q19,Validation!$M$22:$M$26,0),MATCH(J19,Validation!$O$20:$S$20,0)),Validation!$I$11:$J$35,2,FALSE), "")</f>
        <v>Low</v>
      </c>
      <c r="V19" s="68" t="str">
        <f>IFERROR(VLOOKUP(INDEX(Validation!$O$22:$S$26, MATCH($Q19,Validation!$M$22:$M$26,0),MATCH(K19,Validation!$O$20:$S$20,0)),Validation!$I$11:$J$35,2,FALSE), "")</f>
        <v>Low</v>
      </c>
    </row>
    <row r="20" spans="1:22" ht="65" x14ac:dyDescent="0.35">
      <c r="A20" s="145" t="s">
        <v>422</v>
      </c>
      <c r="B20" s="146"/>
      <c r="C20" s="146" t="s">
        <v>357</v>
      </c>
      <c r="D20" s="146" t="s">
        <v>56</v>
      </c>
      <c r="E20" s="148" t="s">
        <v>364</v>
      </c>
      <c r="F20" s="149" t="s">
        <v>423</v>
      </c>
      <c r="G20" s="71" t="s">
        <v>38</v>
      </c>
      <c r="H20" s="71" t="s">
        <v>34</v>
      </c>
      <c r="I20" s="71" t="s">
        <v>34</v>
      </c>
      <c r="J20" s="71" t="s">
        <v>35</v>
      </c>
      <c r="K20" s="71" t="s">
        <v>35</v>
      </c>
      <c r="L20" s="42" t="s">
        <v>424</v>
      </c>
      <c r="M20" s="64" t="s">
        <v>35</v>
      </c>
      <c r="N20" s="76" t="s">
        <v>425</v>
      </c>
      <c r="O20" s="66" t="s">
        <v>60</v>
      </c>
      <c r="P20" s="67" t="s">
        <v>426</v>
      </c>
      <c r="Q20" s="68" t="str">
        <f>IFERROR(VLOOKUP(INDEX(Validation!$O$12:$S$16, MATCH(O20,Validation!$M$12:$M$16,0),MATCH($M20,Validation!$O$10:$S$10,0)),Validation!$F$11:$G$35,2,FALSE), "")</f>
        <v>Moderate</v>
      </c>
      <c r="R20" s="68" t="str">
        <f>IFERROR(VLOOKUP(INDEX(Validation!$O$22:$S$26, MATCH($Q20,Validation!$M$22:$M$26,0),MATCH(G20,Validation!$O$20:$S$20,0)),Validation!$I$11:$J$35,2,FALSE), "")</f>
        <v>Low</v>
      </c>
      <c r="S20" s="68" t="str">
        <f>IFERROR(VLOOKUP(INDEX(Validation!$O$22:$S$26, MATCH($Q20,Validation!$M$22:$M$26,0),MATCH(H20,Validation!$O$20:$S$20,0)),Validation!$I$11:$J$35,2,FALSE), "")</f>
        <v>Moderate</v>
      </c>
      <c r="T20" s="68" t="str">
        <f>IFERROR(VLOOKUP(INDEX(Validation!$O$22:$S$26, MATCH($Q20,Validation!$M$22:$M$26,0),MATCH(I20,Validation!$O$20:$S$20,0)),Validation!$I$11:$J$35,2,FALSE), "")</f>
        <v>Moderate</v>
      </c>
      <c r="U20" s="68" t="str">
        <f>IFERROR(VLOOKUP(INDEX(Validation!$O$22:$S$26, MATCH($Q20,Validation!$M$22:$M$26,0),MATCH(J20,Validation!$O$20:$S$20,0)),Validation!$I$11:$J$35,2,FALSE), "")</f>
        <v>Moderate</v>
      </c>
      <c r="V20" s="68" t="str">
        <f>IFERROR(VLOOKUP(INDEX(Validation!$O$22:$S$26, MATCH($Q20,Validation!$M$22:$M$26,0),MATCH(K20,Validation!$O$20:$S$20,0)),Validation!$I$11:$J$35,2,FALSE), "")</f>
        <v>Moderate</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P4:P5"/>
    <mergeCell ref="A4:A5"/>
    <mergeCell ref="B4:B5"/>
    <mergeCell ref="C4:C5"/>
    <mergeCell ref="D4:D5"/>
    <mergeCell ref="E4:E5"/>
    <mergeCell ref="F4:F5"/>
    <mergeCell ref="G4:K4"/>
    <mergeCell ref="L4:L5"/>
    <mergeCell ref="M4:M5"/>
    <mergeCell ref="N4:N5"/>
    <mergeCell ref="O4:O5"/>
    <mergeCell ref="Q4:Q5"/>
    <mergeCell ref="R4:V4"/>
    <mergeCell ref="W4:W5"/>
    <mergeCell ref="X4:X5"/>
    <mergeCell ref="Y4:Y5"/>
  </mergeCells>
  <conditionalFormatting sqref="Q6:Q21">
    <cfRule type="expression" dxfId="132" priority="1">
      <formula>Q6= "Extreme"</formula>
    </cfRule>
    <cfRule type="expression" dxfId="131" priority="2">
      <formula>Q6= "High"</formula>
    </cfRule>
    <cfRule type="expression" dxfId="130" priority="3">
      <formula>Q6= "Moderate"</formula>
    </cfRule>
    <cfRule type="expression" dxfId="129" priority="4">
      <formula>Q6= "Low"</formula>
    </cfRule>
  </conditionalFormatting>
  <conditionalFormatting sqref="R6:V21">
    <cfRule type="expression" dxfId="128" priority="6">
      <formula>R6= "Very High"</formula>
    </cfRule>
    <cfRule type="expression" dxfId="127" priority="7">
      <formula>R6= "High"</formula>
    </cfRule>
    <cfRule type="expression" dxfId="126" priority="8">
      <formula>R6= "Moderate"</formula>
    </cfRule>
    <cfRule type="expression" dxfId="125" priority="9">
      <formula>R6= "Low"</formula>
    </cfRule>
  </conditionalFormatting>
  <conditionalFormatting sqref="R6:V34">
    <cfRule type="expression" dxfId="124" priority="5">
      <formula>R6="Very low"</formula>
    </cfRule>
  </conditionalFormatting>
  <conditionalFormatting sqref="R22:V34">
    <cfRule type="expression" dxfId="123" priority="10">
      <formula>R22= "Extreme"</formula>
    </cfRule>
    <cfRule type="expression" dxfId="122" priority="11">
      <formula>R22= "High"</formula>
    </cfRule>
    <cfRule type="expression" dxfId="121" priority="12">
      <formula>R22= "Moderate"</formula>
    </cfRule>
    <cfRule type="expression" dxfId="120" priority="13">
      <formula>R22= "Low"</formula>
    </cfRule>
  </conditionalFormatting>
  <pageMargins left="0.70866141732283472" right="0.70866141732283472" top="0.74803149606299213" bottom="0.74803149606299213" header="0.31496062992125984" footer="0.31496062992125984"/>
  <pageSetup paperSize="8" scale="57" fitToHeight="0" orientation="landscape" r:id="rId1"/>
  <headerFooter>
    <oddFooter>&amp;A</oddFooter>
  </headerFooter>
  <rowBreaks count="1" manualBreakCount="1">
    <brk id="13" max="22"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99B8094-EC41-41D0-8B5F-B199DB5E33F2}">
          <x14:formula1>
            <xm:f>Validation!$B$4:$B$8</xm:f>
          </x14:formula1>
          <xm:sqref>G21:K21 G6:K20</xm:sqref>
        </x14:dataValidation>
        <x14:dataValidation type="list" allowBlank="1" showInputMessage="1" showErrorMessage="1" xr:uid="{11E6CFB6-F09E-4071-BE95-A367AD57CEC6}">
          <x14:formula1>
            <xm:f>Validation!$B$25:$B$29</xm:f>
          </x14:formula1>
          <xm:sqref>M21 M6:M20</xm:sqref>
        </x14:dataValidation>
        <x14:dataValidation type="list" allowBlank="1" showInputMessage="1" showErrorMessage="1" xr:uid="{625F1CEE-941C-48A3-ABD2-460561B9DE07}">
          <x14:formula1>
            <xm:f>Validation!$B$18:$B$22</xm:f>
          </x14:formula1>
          <xm:sqref>O21 O6:O20</xm:sqref>
        </x14:dataValidation>
        <x14:dataValidation type="list" allowBlank="1" showInputMessage="1" showErrorMessage="1" xr:uid="{B1F67E4E-CE33-43FD-BF45-50A4AB4039E3}">
          <x14:formula1>
            <xm:f>Validation!$B$19:$B$22</xm:f>
          </x14:formula1>
          <xm:sqref>O22:O34</xm:sqref>
        </x14:dataValidation>
        <x14:dataValidation type="list" allowBlank="1" showInputMessage="1" showErrorMessage="1" xr:uid="{28EA0EC7-0C2F-4924-9EC6-543BA4CCB3E9}">
          <x14:formula1>
            <xm:f>Validation!$B$25:$B$28</xm:f>
          </x14:formula1>
          <xm:sqref>M22:M34</xm:sqref>
        </x14:dataValidation>
        <x14:dataValidation type="list" allowBlank="1" showInputMessage="1" showErrorMessage="1" xr:uid="{4613671F-625E-4796-AFCA-17A5E61B0142}">
          <x14:formula1>
            <xm:f>Validation!$B$4:$B$7</xm:f>
          </x14:formula1>
          <xm:sqref>G22:K34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4D1B-83C9-4BC4-90B5-58A950FF3913}">
  <sheetPr>
    <tabColor theme="5" tint="0.39997558519241921"/>
    <pageSetUpPr fitToPage="1"/>
  </sheetPr>
  <dimension ref="A1:BM34"/>
  <sheetViews>
    <sheetView showGridLines="0" showRuler="0" view="pageBreakPreview" zoomScaleNormal="70" zoomScaleSheetLayoutView="10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11.453125" style="44" customWidth="1"/>
    <col min="3" max="4" width="13.26953125" style="44" customWidth="1"/>
    <col min="5" max="5" width="20" style="44" customWidth="1"/>
    <col min="6" max="6" width="49.26953125" style="44" bestFit="1" customWidth="1"/>
    <col min="7" max="11" width="9.26953125" style="81" customWidth="1"/>
    <col min="12" max="12" width="35.54296875" style="44" customWidth="1"/>
    <col min="13" max="13" width="12.269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65" ht="26" x14ac:dyDescent="0.35">
      <c r="A1" s="102" t="s">
        <v>4</v>
      </c>
      <c r="B1" s="103"/>
      <c r="C1" s="103"/>
      <c r="D1" s="103"/>
      <c r="E1" s="103"/>
      <c r="F1" s="103"/>
      <c r="L1" s="45"/>
      <c r="M1" s="82"/>
      <c r="N1" s="45"/>
      <c r="O1" s="82"/>
      <c r="P1" s="45"/>
      <c r="Q1" s="46"/>
      <c r="R1" s="47"/>
      <c r="S1" s="48"/>
      <c r="T1" s="48"/>
      <c r="U1" s="48"/>
      <c r="V1" s="49"/>
    </row>
    <row r="2" spans="1:65" ht="23.5" x14ac:dyDescent="0.35">
      <c r="A2" s="105" t="s">
        <v>5</v>
      </c>
      <c r="B2" s="105"/>
      <c r="C2" s="103"/>
      <c r="D2" s="103"/>
      <c r="E2" s="103"/>
      <c r="F2" s="103"/>
      <c r="L2" s="45"/>
      <c r="M2" s="82"/>
      <c r="N2" s="45"/>
      <c r="O2" s="82"/>
      <c r="P2" s="45"/>
      <c r="Q2" s="46"/>
      <c r="R2" s="47"/>
      <c r="S2" s="48"/>
      <c r="T2" s="48"/>
      <c r="U2" s="48"/>
      <c r="V2" s="49"/>
    </row>
    <row r="3" spans="1:65" ht="19.5" customHeight="1" x14ac:dyDescent="0.35">
      <c r="A3" s="106" t="s">
        <v>427</v>
      </c>
      <c r="B3" s="103"/>
      <c r="C3" s="103"/>
      <c r="D3" s="103"/>
      <c r="E3" s="103"/>
      <c r="F3" s="103"/>
      <c r="L3" s="45"/>
      <c r="M3" s="82"/>
      <c r="N3" s="45"/>
      <c r="O3" s="82"/>
      <c r="P3" s="45"/>
      <c r="Q3" s="46"/>
      <c r="R3" s="47"/>
      <c r="S3" s="48"/>
      <c r="T3" s="48"/>
      <c r="U3" s="48"/>
      <c r="V3" s="49"/>
    </row>
    <row r="4" spans="1:65"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65"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65" ht="126.75" customHeight="1" x14ac:dyDescent="0.35">
      <c r="A6" s="167" t="s">
        <v>266</v>
      </c>
      <c r="B6" s="168" t="s">
        <v>267</v>
      </c>
      <c r="C6" s="168" t="s">
        <v>427</v>
      </c>
      <c r="D6" s="168" t="s">
        <v>71</v>
      </c>
      <c r="E6" s="143" t="str">
        <f t="shared" ref="E6:E11" si="0">IF(C6="","",_xlfn.CONCAT("Risk to ",LOWER((_xlfn.CONCAT(C6," due to ",D6)))))</f>
        <v>Risk to forestry due to increased fire weather</v>
      </c>
      <c r="F6" s="144" t="s">
        <v>428</v>
      </c>
      <c r="G6" s="71" t="s">
        <v>35</v>
      </c>
      <c r="H6" s="71" t="s">
        <v>35</v>
      </c>
      <c r="I6" s="71" t="s">
        <v>51</v>
      </c>
      <c r="J6" s="71" t="s">
        <v>51</v>
      </c>
      <c r="K6" s="71" t="s">
        <v>51</v>
      </c>
      <c r="L6" s="42" t="s">
        <v>429</v>
      </c>
      <c r="M6" s="64" t="s">
        <v>159</v>
      </c>
      <c r="N6" s="79" t="s">
        <v>430</v>
      </c>
      <c r="O6" s="66" t="s">
        <v>35</v>
      </c>
      <c r="P6" s="80" t="s">
        <v>431</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Moderate</v>
      </c>
      <c r="T6" s="68" t="str">
        <f>IFERROR(VLOOKUP(INDEX(Validation!$O$22:$S$26, MATCH($Q6,Validation!$M$22:$M$26,0),MATCH(I6,Validation!$O$20:$S$20,0)),Validation!$I$11:$J$35,2,FALSE), "")</f>
        <v>High</v>
      </c>
      <c r="U6" s="68" t="str">
        <f>IFERROR(VLOOKUP(INDEX(Validation!$O$22:$S$26, MATCH($Q6,Validation!$M$22:$M$26,0),MATCH(J6,Validation!$O$20:$S$20,0)),Validation!$I$11:$J$35,2,FALSE), "")</f>
        <v>High</v>
      </c>
      <c r="V6" s="68" t="str">
        <f>IFERROR(VLOOKUP(INDEX(Validation!$O$22:$S$26, MATCH($Q6,Validation!$M$22:$M$26,0),MATCH(K6,Validation!$O$20:$S$20,0)),Validation!$I$11:$J$35,2,FALSE), "")</f>
        <v>High</v>
      </c>
    </row>
    <row r="7" spans="1:65" ht="99.65" customHeight="1" x14ac:dyDescent="0.35">
      <c r="A7" s="171" t="s">
        <v>273</v>
      </c>
      <c r="B7" s="150" t="s">
        <v>267</v>
      </c>
      <c r="C7" s="150" t="s">
        <v>427</v>
      </c>
      <c r="D7" s="150" t="s">
        <v>32</v>
      </c>
      <c r="E7" s="148" t="str">
        <f t="shared" si="0"/>
        <v>Risk to forestry due to increased extreme rainfall and flooding</v>
      </c>
      <c r="F7" s="152" t="s">
        <v>432</v>
      </c>
      <c r="G7" s="71" t="s">
        <v>34</v>
      </c>
      <c r="H7" s="71" t="s">
        <v>34</v>
      </c>
      <c r="I7" s="71" t="s">
        <v>34</v>
      </c>
      <c r="J7" s="71" t="s">
        <v>34</v>
      </c>
      <c r="K7" s="71" t="s">
        <v>34</v>
      </c>
      <c r="L7" s="42" t="s">
        <v>433</v>
      </c>
      <c r="M7" s="64" t="s">
        <v>34</v>
      </c>
      <c r="N7" s="79" t="s">
        <v>434</v>
      </c>
      <c r="O7" s="66" t="s">
        <v>60</v>
      </c>
      <c r="P7" s="80" t="s">
        <v>435</v>
      </c>
      <c r="Q7" s="68" t="str">
        <f>IFERROR(VLOOKUP(INDEX(Validation!$O$12:$S$16, MATCH(O7,Validation!$M$12:$M$16,0),MATCH($M7,Validation!$O$10:$S$10,0)),Validation!$F$11:$G$35,2,FALSE), "")</f>
        <v>Moderate</v>
      </c>
      <c r="R7" s="68" t="str">
        <f>IFERROR(VLOOKUP(INDEX(Validation!$O$22:$S$26, MATCH($Q7,Validation!$M$22:$M$26,0),MATCH(G7,Validation!$O$20:$S$20,0)),Validation!$I$11:$J$35,2,FALSE), "")</f>
        <v>Moderate</v>
      </c>
      <c r="S7" s="68" t="str">
        <f>IFERROR(VLOOKUP(INDEX(Validation!$O$22:$S$26, MATCH($Q7,Validation!$M$22:$M$26,0),MATCH(H7,Validation!$O$20:$S$20,0)),Validation!$I$11:$J$35,2,FALSE), "")</f>
        <v>Moderate</v>
      </c>
      <c r="T7" s="68" t="str">
        <f>IFERROR(VLOOKUP(INDEX(Validation!$O$22:$S$26, MATCH($Q7,Validation!$M$22:$M$26,0),MATCH(I7,Validation!$O$20:$S$20,0)),Validation!$I$11:$J$35,2,FALSE), "")</f>
        <v>Moderate</v>
      </c>
      <c r="U7" s="68" t="str">
        <f>IFERROR(VLOOKUP(INDEX(Validation!$O$22:$S$26, MATCH($Q7,Validation!$M$22:$M$26,0),MATCH(J7,Validation!$O$20:$S$20,0)),Validation!$I$11:$J$35,2,FALSE), "")</f>
        <v>Moderate</v>
      </c>
      <c r="V7" s="68" t="str">
        <f>IFERROR(VLOOKUP(INDEX(Validation!$O$22:$S$26, MATCH($Q7,Validation!$M$22:$M$26,0),MATCH(K7,Validation!$O$20:$S$20,0)),Validation!$I$11:$J$35,2,FALSE), "")</f>
        <v>Moderate</v>
      </c>
    </row>
    <row r="8" spans="1:65" ht="95.25" customHeight="1" x14ac:dyDescent="0.35">
      <c r="A8" s="171" t="s">
        <v>276</v>
      </c>
      <c r="B8" s="150" t="s">
        <v>267</v>
      </c>
      <c r="C8" s="150" t="s">
        <v>427</v>
      </c>
      <c r="D8" s="150" t="s">
        <v>134</v>
      </c>
      <c r="E8" s="148" t="str">
        <f t="shared" si="0"/>
        <v>Risk to forestry due to extreme weather (wind and storms)</v>
      </c>
      <c r="F8" s="149" t="s">
        <v>436</v>
      </c>
      <c r="G8" s="71" t="s">
        <v>34</v>
      </c>
      <c r="H8" s="71" t="s">
        <v>35</v>
      </c>
      <c r="I8" s="71" t="s">
        <v>35</v>
      </c>
      <c r="J8" s="71" t="s">
        <v>35</v>
      </c>
      <c r="K8" s="71" t="s">
        <v>35</v>
      </c>
      <c r="L8" s="42" t="s">
        <v>437</v>
      </c>
      <c r="M8" s="64" t="s">
        <v>35</v>
      </c>
      <c r="N8" s="79" t="s">
        <v>438</v>
      </c>
      <c r="O8" s="66" t="s">
        <v>38</v>
      </c>
      <c r="P8" s="80" t="s">
        <v>439</v>
      </c>
      <c r="Q8" s="68" t="str">
        <f>IFERROR(VLOOKUP(INDEX(Validation!$O$12:$S$16, MATCH(O8,Validation!$M$12:$M$16,0),MATCH($M8,Validation!$O$10:$S$10,0)),Validation!$F$11:$G$35,2,FALSE), "")</f>
        <v>High</v>
      </c>
      <c r="R8" s="68" t="str">
        <f>IFERROR(VLOOKUP(INDEX(Validation!$O$22:$S$26, MATCH($Q8,Validation!$M$22:$M$26,0),MATCH(G8,Validation!$O$20:$S$20,0)),Validation!$I$11:$J$35,2,FALSE), "")</f>
        <v>Moderate</v>
      </c>
      <c r="S8" s="68" t="str">
        <f>IFERROR(VLOOKUP(INDEX(Validation!$O$22:$S$26, MATCH($Q8,Validation!$M$22:$M$26,0),MATCH(H8,Validation!$O$20:$S$20,0)),Validation!$I$11:$J$35,2,FALSE), "")</f>
        <v>High</v>
      </c>
      <c r="T8" s="68" t="str">
        <f>IFERROR(VLOOKUP(INDEX(Validation!$O$22:$S$26, MATCH($Q8,Validation!$M$22:$M$26,0),MATCH(I8,Validation!$O$20:$S$20,0)),Validation!$I$11:$J$35,2,FALSE), "")</f>
        <v>High</v>
      </c>
      <c r="U8" s="68" t="str">
        <f>IFERROR(VLOOKUP(INDEX(Validation!$O$22:$S$26, MATCH($Q8,Validation!$M$22:$M$26,0),MATCH(J8,Validation!$O$20:$S$20,0)),Validation!$I$11:$J$35,2,FALSE), "")</f>
        <v>High</v>
      </c>
      <c r="V8" s="68" t="str">
        <f>IFERROR(VLOOKUP(INDEX(Validation!$O$22:$S$26, MATCH($Q8,Validation!$M$22:$M$26,0),MATCH(K8,Validation!$O$20:$S$20,0)),Validation!$I$11:$J$35,2,FALSE), "")</f>
        <v>High</v>
      </c>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row>
    <row r="9" spans="1:65" ht="100.5" customHeight="1" x14ac:dyDescent="0.35">
      <c r="A9" s="171" t="s">
        <v>281</v>
      </c>
      <c r="B9" s="150" t="s">
        <v>267</v>
      </c>
      <c r="C9" s="150" t="s">
        <v>427</v>
      </c>
      <c r="D9" s="150" t="s">
        <v>64</v>
      </c>
      <c r="E9" s="148" t="str">
        <f t="shared" si="0"/>
        <v>Risk to forestry due to increasing landslides</v>
      </c>
      <c r="F9" s="149" t="s">
        <v>440</v>
      </c>
      <c r="G9" s="71" t="s">
        <v>38</v>
      </c>
      <c r="H9" s="71" t="s">
        <v>35</v>
      </c>
      <c r="I9" s="71" t="s">
        <v>35</v>
      </c>
      <c r="J9" s="71" t="s">
        <v>35</v>
      </c>
      <c r="K9" s="71" t="s">
        <v>35</v>
      </c>
      <c r="L9" s="42" t="s">
        <v>441</v>
      </c>
      <c r="M9" s="64" t="s">
        <v>35</v>
      </c>
      <c r="N9" s="79" t="s">
        <v>442</v>
      </c>
      <c r="O9" s="66" t="s">
        <v>60</v>
      </c>
      <c r="P9" s="80" t="s">
        <v>443</v>
      </c>
      <c r="Q9" s="68" t="str">
        <f>IFERROR(VLOOKUP(INDEX(Validation!$O$12:$S$16, MATCH(O9,Validation!$M$12:$M$16,0),MATCH($M9,Validation!$O$10:$S$10,0)),Validation!$F$11:$G$35,2,FALSE), "")</f>
        <v>Moderate</v>
      </c>
      <c r="R9" s="68" t="str">
        <f>IFERROR(VLOOKUP(INDEX(Validation!$O$22:$S$26, MATCH($Q9,Validation!$M$22:$M$26,0),MATCH(G9,Validation!$O$20:$S$20,0)),Validation!$I$11:$J$35,2,FALSE), "")</f>
        <v>Low</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Moderate</v>
      </c>
      <c r="V9" s="68" t="str">
        <f>IFERROR(VLOOKUP(INDEX(Validation!$O$22:$S$26, MATCH($Q9,Validation!$M$22:$M$26,0),MATCH(K9,Validation!$O$20:$S$20,0)),Validation!$I$11:$J$35,2,FALSE), "")</f>
        <v>Moderate</v>
      </c>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65" s="135" customFormat="1" ht="74.25" customHeight="1" x14ac:dyDescent="0.35">
      <c r="A10" s="171" t="s">
        <v>287</v>
      </c>
      <c r="B10" s="150" t="s">
        <v>267</v>
      </c>
      <c r="C10" s="150" t="s">
        <v>427</v>
      </c>
      <c r="D10" s="150" t="s">
        <v>48</v>
      </c>
      <c r="E10" s="148" t="str">
        <f t="shared" si="0"/>
        <v>Risk to forestry due to dryness and drought</v>
      </c>
      <c r="F10" s="149" t="s">
        <v>444</v>
      </c>
      <c r="G10" s="71" t="s">
        <v>410</v>
      </c>
      <c r="H10" s="71" t="s">
        <v>38</v>
      </c>
      <c r="I10" s="71" t="s">
        <v>34</v>
      </c>
      <c r="J10" s="71" t="s">
        <v>35</v>
      </c>
      <c r="K10" s="71" t="s">
        <v>51</v>
      </c>
      <c r="L10" s="42" t="s">
        <v>445</v>
      </c>
      <c r="M10" s="64" t="s">
        <v>38</v>
      </c>
      <c r="N10" s="79" t="s">
        <v>446</v>
      </c>
      <c r="O10" s="66" t="s">
        <v>38</v>
      </c>
      <c r="P10" s="80" t="s">
        <v>439</v>
      </c>
      <c r="Q10" s="68" t="str">
        <f>IFERROR(VLOOKUP(INDEX(Validation!$O$12:$S$16, MATCH(O10,Validation!$M$12:$M$16,0),MATCH($M10,Validation!$O$10:$S$10,0)),Validation!$F$11:$G$35,2,FALSE), "")</f>
        <v>Low</v>
      </c>
      <c r="R10" s="68" t="str">
        <f>IFERROR(VLOOKUP(INDEX(Validation!$O$22:$S$26, MATCH($Q10,Validation!$M$22:$M$26,0),MATCH(G10,Validation!$O$20:$S$20,0)),Validation!$I$11:$J$35,2,FALSE), "")</f>
        <v>Very Low</v>
      </c>
      <c r="S10" s="68" t="str">
        <f>IFERROR(VLOOKUP(INDEX(Validation!$O$22:$S$26, MATCH($Q10,Validation!$M$22:$M$26,0),MATCH(H10,Validation!$O$20:$S$20,0)),Validation!$I$11:$J$35,2,FALSE), "")</f>
        <v>Very Low</v>
      </c>
      <c r="T10" s="68" t="str">
        <f>IFERROR(VLOOKUP(INDEX(Validation!$O$22:$S$26, MATCH($Q10,Validation!$M$22:$M$26,0),MATCH(I10,Validation!$O$20:$S$20,0)),Validation!$I$11:$J$35,2,FALSE), "")</f>
        <v>Low</v>
      </c>
      <c r="U10" s="68" t="str">
        <f>IFERROR(VLOOKUP(INDEX(Validation!$O$22:$S$26, MATCH($Q10,Validation!$M$22:$M$26,0),MATCH(J10,Validation!$O$20:$S$20,0)),Validation!$I$11:$J$35,2,FALSE), "")</f>
        <v>Low</v>
      </c>
      <c r="V10" s="68" t="str">
        <f>IFERROR(VLOOKUP(INDEX(Validation!$O$22:$S$26, MATCH($Q10,Validation!$M$22:$M$26,0),MATCH(K10,Validation!$O$20:$S$20,0)),Validation!$I$11:$J$35,2,FALSE), "")</f>
        <v>Moderate</v>
      </c>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row>
    <row r="11" spans="1:65" s="135" customFormat="1" ht="81.75" customHeight="1" x14ac:dyDescent="0.35">
      <c r="A11" s="171" t="s">
        <v>293</v>
      </c>
      <c r="B11" s="150" t="s">
        <v>267</v>
      </c>
      <c r="C11" s="150" t="s">
        <v>427</v>
      </c>
      <c r="D11" s="150" t="s">
        <v>56</v>
      </c>
      <c r="E11" s="148" t="str">
        <f t="shared" si="0"/>
        <v>Risk to forestry due to higher temperature (including increased hot days)</v>
      </c>
      <c r="F11" s="152" t="s">
        <v>447</v>
      </c>
      <c r="G11" s="71" t="s">
        <v>410</v>
      </c>
      <c r="H11" s="71" t="s">
        <v>38</v>
      </c>
      <c r="I11" s="71" t="s">
        <v>38</v>
      </c>
      <c r="J11" s="71" t="s">
        <v>34</v>
      </c>
      <c r="K11" s="71" t="s">
        <v>35</v>
      </c>
      <c r="L11" s="42" t="s">
        <v>448</v>
      </c>
      <c r="M11" s="64" t="s">
        <v>35</v>
      </c>
      <c r="N11" s="79" t="s">
        <v>449</v>
      </c>
      <c r="O11" s="66" t="s">
        <v>35</v>
      </c>
      <c r="P11" s="80" t="s">
        <v>450</v>
      </c>
      <c r="Q11" s="68" t="str">
        <f>IFERROR(VLOOKUP(INDEX(Validation!$O$12:$S$16, MATCH(O11,Validation!$M$12:$M$16,0),MATCH($M11,Validation!$O$10:$S$10,0)),Validation!$F$11:$G$35,2,FALSE), "")</f>
        <v>Low</v>
      </c>
      <c r="R11" s="68" t="str">
        <f>IFERROR(VLOOKUP(INDEX(Validation!$O$22:$S$26, MATCH($Q11,Validation!$M$22:$M$26,0),MATCH(G11,Validation!$O$20:$S$20,0)),Validation!$I$11:$J$35,2,FALSE), "")</f>
        <v>Very Low</v>
      </c>
      <c r="S11" s="68" t="str">
        <f>IFERROR(VLOOKUP(INDEX(Validation!$O$22:$S$26, MATCH($Q11,Validation!$M$22:$M$26,0),MATCH(H11,Validation!$O$20:$S$20,0)),Validation!$I$11:$J$35,2,FALSE), "")</f>
        <v>Very Low</v>
      </c>
      <c r="T11" s="68" t="str">
        <f>IFERROR(VLOOKUP(INDEX(Validation!$O$22:$S$26, MATCH($Q11,Validation!$M$22:$M$26,0),MATCH(I11,Validation!$O$20:$S$20,0)),Validation!$I$11:$J$35,2,FALSE), "")</f>
        <v>Very Low</v>
      </c>
      <c r="U11" s="68" t="str">
        <f>IFERROR(VLOOKUP(INDEX(Validation!$O$22:$S$26, MATCH($Q11,Validation!$M$22:$M$26,0),MATCH(J11,Validation!$O$20:$S$20,0)),Validation!$I$11:$J$35,2,FALSE), "")</f>
        <v>Low</v>
      </c>
      <c r="V11" s="68" t="str">
        <f>IFERROR(VLOOKUP(INDEX(Validation!$O$22:$S$26, MATCH($Q11,Validation!$M$22:$M$26,0),MATCH(K11,Validation!$O$20:$S$20,0)),Validation!$I$11:$J$35,2,FALSE), "")</f>
        <v>Low</v>
      </c>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row>
    <row r="12" spans="1:65" ht="73.5" customHeight="1" x14ac:dyDescent="0.35">
      <c r="A12" s="171" t="s">
        <v>299</v>
      </c>
      <c r="B12" s="150" t="s">
        <v>267</v>
      </c>
      <c r="C12" s="150" t="s">
        <v>427</v>
      </c>
      <c r="D12" s="150" t="s">
        <v>451</v>
      </c>
      <c r="E12" s="148" t="str">
        <f>IF(C12="","",_xlfn.CONCAT("Risk to ",LOWER((_xlfn.CONCAT(C12," due to ",D12)))))</f>
        <v>Risk to forestry due to pests &amp; diseases</v>
      </c>
      <c r="F12" s="149" t="s">
        <v>452</v>
      </c>
      <c r="G12" s="71" t="s">
        <v>34</v>
      </c>
      <c r="H12" s="71" t="s">
        <v>34</v>
      </c>
      <c r="I12" s="71" t="s">
        <v>35</v>
      </c>
      <c r="J12" s="71" t="s">
        <v>35</v>
      </c>
      <c r="K12" s="71" t="s">
        <v>51</v>
      </c>
      <c r="L12" s="42" t="s">
        <v>453</v>
      </c>
      <c r="M12" s="64" t="s">
        <v>35</v>
      </c>
      <c r="N12" s="79" t="s">
        <v>454</v>
      </c>
      <c r="O12" s="66" t="s">
        <v>38</v>
      </c>
      <c r="P12" s="80" t="s">
        <v>455</v>
      </c>
      <c r="Q12" s="68" t="str">
        <f>IFERROR(VLOOKUP(INDEX(Validation!$O$12:$S$16, MATCH(O12,Validation!$M$12:$M$16,0),MATCH($M12,Validation!$O$10:$S$10,0)),Validation!$F$11:$G$35,2,FALSE), "")</f>
        <v>High</v>
      </c>
      <c r="R12" s="68" t="str">
        <f>IFERROR(VLOOKUP(INDEX(Validation!$O$22:$S$26, MATCH($Q12,Validation!$M$22:$M$26,0),MATCH(G12,Validation!$O$20:$S$20,0)),Validation!$I$11:$J$35,2,FALSE), "")</f>
        <v>Moderate</v>
      </c>
      <c r="S12" s="68" t="str">
        <f>IFERROR(VLOOKUP(INDEX(Validation!$O$22:$S$26, MATCH($Q12,Validation!$M$22:$M$26,0),MATCH(H12,Validation!$O$20:$S$20,0)),Validation!$I$11:$J$35,2,FALSE), "")</f>
        <v>Moderate</v>
      </c>
      <c r="T12" s="68" t="str">
        <f>IFERROR(VLOOKUP(INDEX(Validation!$O$22:$S$26, MATCH($Q12,Validation!$M$22:$M$26,0),MATCH(I12,Validation!$O$20:$S$20,0)),Validation!$I$11:$J$35,2,FALSE), "")</f>
        <v>High</v>
      </c>
      <c r="U12" s="68" t="str">
        <f>IFERROR(VLOOKUP(INDEX(Validation!$O$22:$S$26, MATCH($Q12,Validation!$M$22:$M$26,0),MATCH(J12,Validation!$O$20:$S$20,0)),Validation!$I$11:$J$35,2,FALSE), "")</f>
        <v>High</v>
      </c>
      <c r="V12" s="68" t="str">
        <f>IFERROR(VLOOKUP(INDEX(Validation!$O$22:$S$26, MATCH($Q12,Validation!$M$22:$M$26,0),MATCH(K12,Validation!$O$20:$S$20,0)),Validation!$I$11:$J$35,2,FALSE), "")</f>
        <v>Very High</v>
      </c>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row>
    <row r="13" spans="1:65" x14ac:dyDescent="0.35">
      <c r="A13" s="77"/>
      <c r="B13" s="77"/>
      <c r="C13" s="77"/>
      <c r="D13" s="77"/>
      <c r="E13" s="61"/>
      <c r="F13" s="62"/>
      <c r="G13" s="71"/>
      <c r="H13" s="71"/>
      <c r="I13" s="71"/>
      <c r="J13" s="71"/>
      <c r="K13" s="71"/>
      <c r="L13" s="42"/>
      <c r="M13" s="64"/>
      <c r="N13" s="79"/>
      <c r="O13" s="66"/>
      <c r="P13" s="80"/>
      <c r="Q13" s="68" t="str">
        <f>IFERROR(VLOOKUP(INDEX(Validation!$O$12:$S$16, MATCH(O13,Validation!$M$12:$M$16,0),MATCH($M13,Validation!$O$10:$S$10,0)),Validation!$F$11:$G$35,2,FALSE), "")</f>
        <v/>
      </c>
      <c r="R13" s="68" t="str">
        <f>IFERROR(VLOOKUP(INDEX(Validation!$O$22:$S$26, MATCH($Q13,Validation!$M$22:$M$26,0),MATCH(G13,Validation!$O$20:$S$20,0)),Validation!$I$11:$J$35,2,FALSE), "")</f>
        <v/>
      </c>
      <c r="S13" s="68" t="str">
        <f>IFERROR(VLOOKUP(INDEX(Validation!$O$22:$S$26, MATCH($Q13,Validation!$M$22:$M$26,0),MATCH(H13,Validation!$O$20:$S$20,0)),Validation!$I$11:$J$35,2,FALSE), "")</f>
        <v/>
      </c>
      <c r="T13" s="68" t="str">
        <f>IFERROR(VLOOKUP(INDEX(Validation!$O$22:$S$26, MATCH($Q13,Validation!$M$22:$M$26,0),MATCH(I13,Validation!$O$20:$S$20,0)),Validation!$I$11:$J$35,2,FALSE), "")</f>
        <v/>
      </c>
      <c r="U13" s="68" t="str">
        <f>IFERROR(VLOOKUP(INDEX(Validation!$O$22:$S$26, MATCH($Q13,Validation!$M$22:$M$26,0),MATCH(J13,Validation!$O$20:$S$20,0)),Validation!$I$11:$J$35,2,FALSE), "")</f>
        <v/>
      </c>
      <c r="V13" s="68" t="str">
        <f>IFERROR(VLOOKUP(INDEX(Validation!$O$22:$S$26, MATCH($Q13,Validation!$M$22:$M$26,0),MATCH(K13,Validation!$O$20:$S$20,0)),Validation!$I$11:$J$35,2,FALSE), "")</f>
        <v/>
      </c>
    </row>
    <row r="14" spans="1:65" x14ac:dyDescent="0.35">
      <c r="A14" s="77"/>
      <c r="B14" s="77"/>
      <c r="C14" s="77"/>
      <c r="D14" s="77"/>
      <c r="E14" s="61"/>
      <c r="F14" s="62"/>
      <c r="G14" s="71"/>
      <c r="H14" s="71"/>
      <c r="I14" s="71"/>
      <c r="J14" s="71"/>
      <c r="K14" s="71"/>
      <c r="L14" s="42"/>
      <c r="M14" s="64"/>
      <c r="N14" s="79"/>
      <c r="O14" s="66"/>
      <c r="P14" s="80"/>
      <c r="Q14" s="68" t="str">
        <f>IFERROR(VLOOKUP(INDEX(Validation!$O$12:$S$16, MATCH(O14,Validation!$M$12:$M$16,0),MATCH($M14,Validation!$O$10:$S$10,0)),Validation!$F$11:$G$35,2,FALSE), "")</f>
        <v/>
      </c>
      <c r="R14" s="68" t="str">
        <f>IFERROR(VLOOKUP(INDEX(Validation!$O$22:$S$26, MATCH($Q14,Validation!$M$22:$M$26,0),MATCH(G14,Validation!$O$20:$S$20,0)),Validation!$I$11:$J$35,2,FALSE), "")</f>
        <v/>
      </c>
      <c r="S14" s="68" t="str">
        <f>IFERROR(VLOOKUP(INDEX(Validation!$O$22:$S$26, MATCH($Q14,Validation!$M$22:$M$26,0),MATCH(H14,Validation!$O$20:$S$20,0)),Validation!$I$11:$J$35,2,FALSE), "")</f>
        <v/>
      </c>
      <c r="T14" s="68" t="str">
        <f>IFERROR(VLOOKUP(INDEX(Validation!$O$22:$S$26, MATCH($Q14,Validation!$M$22:$M$26,0),MATCH(I14,Validation!$O$20:$S$20,0)),Validation!$I$11:$J$35,2,FALSE), "")</f>
        <v/>
      </c>
      <c r="U14" s="68" t="str">
        <f>IFERROR(VLOOKUP(INDEX(Validation!$O$22:$S$26, MATCH($Q14,Validation!$M$22:$M$26,0),MATCH(J14,Validation!$O$20:$S$20,0)),Validation!$I$11:$J$35,2,FALSE), "")</f>
        <v/>
      </c>
      <c r="V14" s="68" t="str">
        <f>IFERROR(VLOOKUP(INDEX(Validation!$O$22:$S$26, MATCH($Q14,Validation!$M$22:$M$26,0),MATCH(K14,Validation!$O$20:$S$20,0)),Validation!$I$11:$J$35,2,FALSE), "")</f>
        <v/>
      </c>
    </row>
    <row r="15" spans="1:65" x14ac:dyDescent="0.35">
      <c r="A15" s="77"/>
      <c r="B15" s="77"/>
      <c r="C15" s="77"/>
      <c r="D15" s="77"/>
      <c r="E15" s="61"/>
      <c r="F15" s="62"/>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65" x14ac:dyDescent="0.35">
      <c r="A16" s="77"/>
      <c r="B16" s="60"/>
      <c r="C16" s="60"/>
      <c r="D16" s="60"/>
      <c r="E16" s="61"/>
      <c r="F16" s="62"/>
      <c r="G16" s="71"/>
      <c r="H16" s="71"/>
      <c r="I16" s="71"/>
      <c r="J16" s="71"/>
      <c r="K16" s="71"/>
      <c r="L16" s="42"/>
      <c r="M16" s="64"/>
      <c r="N16" s="79"/>
      <c r="O16" s="66"/>
      <c r="P16" s="80"/>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60"/>
      <c r="B17" s="60"/>
      <c r="C17" s="60"/>
      <c r="D17" s="60"/>
      <c r="E17" s="61"/>
      <c r="F17" s="62"/>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60"/>
      <c r="B18" s="60"/>
      <c r="C18" s="60"/>
      <c r="D18" s="60"/>
      <c r="E18" s="61"/>
      <c r="F18" s="62"/>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60"/>
      <c r="B19" s="60"/>
      <c r="C19" s="60"/>
      <c r="D19" s="60"/>
      <c r="E19" s="61"/>
      <c r="F19" s="62"/>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P4:P5"/>
    <mergeCell ref="A4:A5"/>
    <mergeCell ref="B4:B5"/>
    <mergeCell ref="C4:C5"/>
    <mergeCell ref="D4:D5"/>
    <mergeCell ref="E4:E5"/>
    <mergeCell ref="F4:F5"/>
    <mergeCell ref="G4:K4"/>
    <mergeCell ref="L4:L5"/>
    <mergeCell ref="M4:M5"/>
    <mergeCell ref="N4:N5"/>
    <mergeCell ref="O4:O5"/>
    <mergeCell ref="Q4:Q5"/>
    <mergeCell ref="R4:V4"/>
    <mergeCell ref="W4:W5"/>
    <mergeCell ref="X4:X5"/>
    <mergeCell ref="Y4:Y5"/>
  </mergeCells>
  <conditionalFormatting sqref="Q6:Q21">
    <cfRule type="expression" dxfId="119" priority="1">
      <formula>Q6= "Extreme"</formula>
    </cfRule>
    <cfRule type="expression" dxfId="118" priority="2">
      <formula>Q6= "High"</formula>
    </cfRule>
    <cfRule type="expression" dxfId="117" priority="3">
      <formula>Q6= "Moderate"</formula>
    </cfRule>
    <cfRule type="expression" dxfId="116" priority="4">
      <formula>Q6= "Low"</formula>
    </cfRule>
  </conditionalFormatting>
  <conditionalFormatting sqref="R6:V21">
    <cfRule type="expression" dxfId="115" priority="6">
      <formula>R6= "Very High"</formula>
    </cfRule>
    <cfRule type="expression" dxfId="114" priority="7">
      <formula>R6= "High"</formula>
    </cfRule>
    <cfRule type="expression" dxfId="113" priority="8">
      <formula>R6= "Moderate"</formula>
    </cfRule>
    <cfRule type="expression" dxfId="112" priority="9">
      <formula>R6= "Low"</formula>
    </cfRule>
  </conditionalFormatting>
  <conditionalFormatting sqref="R6:V34">
    <cfRule type="expression" dxfId="111" priority="5">
      <formula>R6="Very low"</formula>
    </cfRule>
  </conditionalFormatting>
  <conditionalFormatting sqref="R22:V34">
    <cfRule type="expression" dxfId="110" priority="10">
      <formula>R22= "Extreme"</formula>
    </cfRule>
    <cfRule type="expression" dxfId="109" priority="11">
      <formula>R22= "High"</formula>
    </cfRule>
    <cfRule type="expression" dxfId="108" priority="12">
      <formula>R22= "Moderate"</formula>
    </cfRule>
    <cfRule type="expression" dxfId="107" priority="13">
      <formula>R22= "Low"</formula>
    </cfRule>
  </conditionalFormatting>
  <pageMargins left="0.70866141732283472" right="0.70866141732283472" top="0.74803149606299213" bottom="0.74803149606299213" header="0.31496062992125984" footer="0.31496062992125984"/>
  <pageSetup paperSize="8" scale="57" fitToHeight="0" orientation="landscape" r:id="rId1"/>
  <headerFooter>
    <oddFooter>&amp;A</oddFooter>
  </headerFooter>
  <colBreaks count="1" manualBreakCount="1">
    <brk id="22" max="1048575" man="1"/>
  </col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F32A892-9AEB-4712-97CB-E5C241E83B7F}">
          <x14:formula1>
            <xm:f>Validation!$B$4:$B$7</xm:f>
          </x14:formula1>
          <xm:sqref>G22:K34</xm:sqref>
        </x14:dataValidation>
        <x14:dataValidation type="list" allowBlank="1" showInputMessage="1" showErrorMessage="1" xr:uid="{3C869630-BF2A-493C-8295-4EC90272315F}">
          <x14:formula1>
            <xm:f>Validation!$B$25:$B$28</xm:f>
          </x14:formula1>
          <xm:sqref>M22:M34</xm:sqref>
        </x14:dataValidation>
        <x14:dataValidation type="list" allowBlank="1" showInputMessage="1" showErrorMessage="1" xr:uid="{2D068C8D-7A29-44F3-8DEF-4A1ADC7E6D48}">
          <x14:formula1>
            <xm:f>Validation!$B$19:$B$22</xm:f>
          </x14:formula1>
          <xm:sqref>O22:O34</xm:sqref>
        </x14:dataValidation>
        <x14:dataValidation type="list" allowBlank="1" showInputMessage="1" showErrorMessage="1" xr:uid="{83CF7DDC-C2DA-40E2-8384-35212ECB230B}">
          <x14:formula1>
            <xm:f>Validation!$B$18:$B$22</xm:f>
          </x14:formula1>
          <xm:sqref>O13:O21 O6:O12</xm:sqref>
        </x14:dataValidation>
        <x14:dataValidation type="list" allowBlank="1" showInputMessage="1" showErrorMessage="1" xr:uid="{5C347101-B1A1-44D8-B34B-C93E0575569B}">
          <x14:formula1>
            <xm:f>Validation!$B$25:$B$29</xm:f>
          </x14:formula1>
          <xm:sqref>M13:M21 M6:M12</xm:sqref>
        </x14:dataValidation>
        <x14:dataValidation type="list" allowBlank="1" showInputMessage="1" showErrorMessage="1" xr:uid="{96BA5CD3-12EF-4072-A9D2-B82AAECDCD8C}">
          <x14:formula1>
            <xm:f>Validation!$B$4:$B$8</xm:f>
          </x14:formula1>
          <xm:sqref>G13:K21 G6:K12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D4F49-0D29-471B-8964-36052C5C4101}">
  <sheetPr>
    <tabColor theme="5" tint="0.59999389629810485"/>
    <pageSetUpPr fitToPage="1"/>
  </sheetPr>
  <dimension ref="A1:Z33"/>
  <sheetViews>
    <sheetView showGridLines="0" showRuler="0" view="pageBreakPreview" zoomScale="110" zoomScaleNormal="70" zoomScaleSheetLayoutView="11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9.453125" style="44" hidden="1" customWidth="1"/>
    <col min="3" max="4" width="13.26953125" style="44" hidden="1" customWidth="1"/>
    <col min="5" max="5" width="16.26953125" style="44" customWidth="1"/>
    <col min="6" max="6" width="23.26953125" style="44" customWidth="1"/>
    <col min="7" max="7" width="41.453125" style="44" customWidth="1"/>
    <col min="8" max="12" width="9.26953125" style="81" customWidth="1"/>
    <col min="13" max="13" width="35.54296875" style="44" customWidth="1"/>
    <col min="14" max="14" width="11.453125" style="81" customWidth="1"/>
    <col min="15" max="15" width="29" style="44" customWidth="1"/>
    <col min="16" max="16" width="12.453125" style="81" customWidth="1"/>
    <col min="17" max="17" width="36.453125" style="44" customWidth="1"/>
    <col min="18" max="18" width="14.7265625" style="73" hidden="1" customWidth="1"/>
    <col min="19" max="23" width="10.26953125" style="73" customWidth="1"/>
    <col min="24" max="24" width="15.54296875" style="50" hidden="1" customWidth="1"/>
    <col min="25" max="26" width="17.26953125" style="50" hidden="1" customWidth="1"/>
    <col min="27" max="16384" width="9.26953125" style="50"/>
  </cols>
  <sheetData>
    <row r="1" spans="1:26" ht="26" x14ac:dyDescent="0.35">
      <c r="A1" s="102" t="s">
        <v>4</v>
      </c>
      <c r="B1" s="103"/>
      <c r="C1" s="103"/>
      <c r="D1" s="103"/>
      <c r="E1" s="103"/>
      <c r="F1" s="103"/>
      <c r="G1" s="104"/>
      <c r="M1" s="45"/>
      <c r="N1" s="82"/>
      <c r="O1" s="45"/>
      <c r="P1" s="82"/>
      <c r="Q1" s="45"/>
      <c r="R1" s="46"/>
      <c r="S1" s="47"/>
      <c r="T1" s="48"/>
      <c r="U1" s="48"/>
      <c r="V1" s="48"/>
      <c r="W1" s="49"/>
    </row>
    <row r="2" spans="1:26" ht="23.5" x14ac:dyDescent="0.35">
      <c r="A2" s="105" t="s">
        <v>5</v>
      </c>
      <c r="B2" s="105"/>
      <c r="C2" s="103"/>
      <c r="D2" s="103"/>
      <c r="E2" s="103"/>
      <c r="F2" s="103"/>
      <c r="G2" s="104"/>
      <c r="M2" s="45"/>
      <c r="N2" s="82"/>
      <c r="O2" s="45"/>
      <c r="P2" s="82"/>
      <c r="Q2" s="45"/>
      <c r="R2" s="46"/>
      <c r="S2" s="47"/>
      <c r="T2" s="48"/>
      <c r="U2" s="48"/>
      <c r="V2" s="48"/>
      <c r="W2" s="49"/>
    </row>
    <row r="3" spans="1:26" ht="19.5" customHeight="1" x14ac:dyDescent="0.35">
      <c r="A3" s="106" t="s">
        <v>456</v>
      </c>
      <c r="B3" s="103"/>
      <c r="C3" s="103"/>
      <c r="D3" s="103"/>
      <c r="E3" s="103"/>
      <c r="F3" s="103"/>
      <c r="G3" s="104"/>
      <c r="M3" s="45"/>
      <c r="N3" s="82"/>
      <c r="O3" s="45"/>
      <c r="P3" s="82"/>
      <c r="Q3" s="45"/>
      <c r="R3" s="46"/>
      <c r="S3" s="47"/>
      <c r="T3" s="48"/>
      <c r="U3" s="48"/>
      <c r="V3" s="48"/>
      <c r="W3" s="49"/>
    </row>
    <row r="4" spans="1:26" ht="25.5" customHeight="1" x14ac:dyDescent="0.35">
      <c r="A4" s="227" t="s">
        <v>7</v>
      </c>
      <c r="B4" s="227" t="s">
        <v>8</v>
      </c>
      <c r="C4" s="227" t="s">
        <v>9</v>
      </c>
      <c r="D4" s="225"/>
      <c r="E4" s="227" t="s">
        <v>10</v>
      </c>
      <c r="F4" s="227" t="s">
        <v>11</v>
      </c>
      <c r="G4" s="225" t="s">
        <v>12</v>
      </c>
      <c r="H4" s="217" t="s">
        <v>13</v>
      </c>
      <c r="I4" s="217"/>
      <c r="J4" s="217"/>
      <c r="K4" s="217"/>
      <c r="L4" s="217"/>
      <c r="M4" s="218" t="s">
        <v>14</v>
      </c>
      <c r="N4" s="218" t="s">
        <v>15</v>
      </c>
      <c r="O4" s="218" t="s">
        <v>16</v>
      </c>
      <c r="P4" s="218" t="s">
        <v>17</v>
      </c>
      <c r="Q4" s="218" t="s">
        <v>18</v>
      </c>
      <c r="R4" s="220" t="s">
        <v>19</v>
      </c>
      <c r="S4" s="222" t="s">
        <v>20</v>
      </c>
      <c r="T4" s="223"/>
      <c r="U4" s="223"/>
      <c r="V4" s="223"/>
      <c r="W4" s="224"/>
      <c r="X4" s="215" t="s">
        <v>21</v>
      </c>
      <c r="Y4" s="215" t="s">
        <v>22</v>
      </c>
      <c r="Z4" s="215" t="s">
        <v>23</v>
      </c>
    </row>
    <row r="5" spans="1:26" ht="39" customHeight="1" x14ac:dyDescent="0.35">
      <c r="A5" s="227"/>
      <c r="B5" s="227"/>
      <c r="C5" s="227"/>
      <c r="D5" s="228"/>
      <c r="E5" s="227"/>
      <c r="F5" s="227"/>
      <c r="G5" s="226"/>
      <c r="H5" s="55" t="s">
        <v>24</v>
      </c>
      <c r="I5" s="55" t="s">
        <v>25</v>
      </c>
      <c r="J5" s="55" t="s">
        <v>26</v>
      </c>
      <c r="K5" s="55" t="s">
        <v>27</v>
      </c>
      <c r="L5" s="55" t="s">
        <v>28</v>
      </c>
      <c r="M5" s="219"/>
      <c r="N5" s="219"/>
      <c r="O5" s="219"/>
      <c r="P5" s="219"/>
      <c r="Q5" s="219"/>
      <c r="R5" s="221"/>
      <c r="S5" s="58" t="s">
        <v>24</v>
      </c>
      <c r="T5" s="58" t="s">
        <v>25</v>
      </c>
      <c r="U5" s="58" t="s">
        <v>26</v>
      </c>
      <c r="V5" s="58" t="s">
        <v>27</v>
      </c>
      <c r="W5" s="58" t="s">
        <v>28</v>
      </c>
      <c r="X5" s="216"/>
      <c r="Y5" s="216"/>
      <c r="Z5" s="216"/>
    </row>
    <row r="6" spans="1:26" ht="112.5" customHeight="1" x14ac:dyDescent="0.35">
      <c r="A6" s="140" t="s">
        <v>457</v>
      </c>
      <c r="B6" s="141" t="s">
        <v>267</v>
      </c>
      <c r="C6" s="141" t="s">
        <v>456</v>
      </c>
      <c r="D6" s="142" t="s">
        <v>458</v>
      </c>
      <c r="E6" s="141" t="s">
        <v>56</v>
      </c>
      <c r="F6" s="169" t="str">
        <f>IF(C6="","",_xlfn.CONCAT("Risk to ",LOWER((_xlfn.CONCAT(C6," due to ",E6)))))</f>
        <v>Risk to tourism due to higher temperature (including increased hot days)</v>
      </c>
      <c r="G6" s="144" t="s">
        <v>459</v>
      </c>
      <c r="H6" s="71" t="s">
        <v>38</v>
      </c>
      <c r="I6" s="71" t="s">
        <v>34</v>
      </c>
      <c r="J6" s="71" t="s">
        <v>34</v>
      </c>
      <c r="K6" s="71" t="s">
        <v>35</v>
      </c>
      <c r="L6" s="71" t="s">
        <v>51</v>
      </c>
      <c r="M6" s="42" t="s">
        <v>460</v>
      </c>
      <c r="N6" s="64" t="s">
        <v>35</v>
      </c>
      <c r="O6" s="79" t="s">
        <v>461</v>
      </c>
      <c r="P6" s="66" t="s">
        <v>38</v>
      </c>
      <c r="Q6" s="80" t="s">
        <v>462</v>
      </c>
      <c r="R6" s="68" t="str">
        <f>IFERROR(VLOOKUP(INDEX(Validation!$O$12:$S$16, MATCH(P6,Validation!$M$12:$M$16,0),MATCH($N6,Validation!$O$10:$S$10,0)),Validation!$F$11:$G$35,2,FALSE), "")</f>
        <v>High</v>
      </c>
      <c r="S6" s="68" t="str">
        <f>IFERROR(VLOOKUP(INDEX(Validation!$O$22:$S$26, MATCH($R6,Validation!$M$22:$M$26,0),MATCH(H6,Validation!$O$20:$S$20,0)),Validation!$I$11:$J$35,2,FALSE), "")</f>
        <v>Low</v>
      </c>
      <c r="T6" s="68" t="str">
        <f>IFERROR(VLOOKUP(INDEX(Validation!$O$22:$S$26, MATCH($R6,Validation!$M$22:$M$26,0),MATCH(I6,Validation!$O$20:$S$20,0)),Validation!$I$11:$J$35,2,FALSE), "")</f>
        <v>Moderate</v>
      </c>
      <c r="U6" s="68" t="str">
        <f>IFERROR(VLOOKUP(INDEX(Validation!$O$22:$S$26, MATCH($R6,Validation!$M$22:$M$26,0),MATCH(J6,Validation!$O$20:$S$20,0)),Validation!$I$11:$J$35,2,FALSE), "")</f>
        <v>Moderate</v>
      </c>
      <c r="V6" s="68" t="str">
        <f>IFERROR(VLOOKUP(INDEX(Validation!$O$22:$S$26, MATCH($R6,Validation!$M$22:$M$26,0),MATCH(K6,Validation!$O$20:$S$20,0)),Validation!$I$11:$J$35,2,FALSE), "")</f>
        <v>High</v>
      </c>
      <c r="W6" s="68" t="str">
        <f>IFERROR(VLOOKUP(INDEX(Validation!$O$22:$S$26, MATCH($R6,Validation!$M$22:$M$26,0),MATCH(L6,Validation!$O$20:$S$20,0)),Validation!$I$11:$J$35,2,FALSE), "")</f>
        <v>Very High</v>
      </c>
    </row>
    <row r="7" spans="1:26" ht="70.5" customHeight="1" x14ac:dyDescent="0.35">
      <c r="A7" s="145" t="s">
        <v>463</v>
      </c>
      <c r="B7" s="146" t="s">
        <v>267</v>
      </c>
      <c r="C7" s="146" t="s">
        <v>456</v>
      </c>
      <c r="D7" s="147" t="s">
        <v>458</v>
      </c>
      <c r="E7" s="146" t="s">
        <v>71</v>
      </c>
      <c r="F7" s="151" t="str">
        <f>IF(C7="","",_xlfn.CONCAT("Risk to ",LOWER((_xlfn.CONCAT(C7," due to ",E7)))))</f>
        <v>Risk to tourism due to increased fire weather</v>
      </c>
      <c r="G7" s="149" t="s">
        <v>464</v>
      </c>
      <c r="H7" s="71" t="s">
        <v>410</v>
      </c>
      <c r="I7" s="71" t="s">
        <v>38</v>
      </c>
      <c r="J7" s="71" t="s">
        <v>38</v>
      </c>
      <c r="K7" s="71" t="s">
        <v>34</v>
      </c>
      <c r="L7" s="71" t="s">
        <v>35</v>
      </c>
      <c r="M7" s="42" t="s">
        <v>465</v>
      </c>
      <c r="N7" s="64" t="s">
        <v>38</v>
      </c>
      <c r="O7" s="79" t="s">
        <v>466</v>
      </c>
      <c r="P7" s="66" t="s">
        <v>60</v>
      </c>
      <c r="Q7" s="80" t="s">
        <v>467</v>
      </c>
      <c r="R7" s="68" t="str">
        <f>IFERROR(VLOOKUP(INDEX(Validation!$O$12:$S$16, MATCH(P7,Validation!$M$12:$M$16,0),MATCH($N7,Validation!$O$10:$S$10,0)),Validation!$F$11:$G$35,2,FALSE), "")</f>
        <v>Low</v>
      </c>
      <c r="S7" s="68" t="str">
        <f>IFERROR(VLOOKUP(INDEX(Validation!$O$22:$S$26, MATCH($R7,Validation!$M$22:$M$26,0),MATCH(H7,Validation!$O$20:$S$20,0)),Validation!$I$11:$J$35,2,FALSE), "")</f>
        <v>Very Low</v>
      </c>
      <c r="T7" s="68" t="str">
        <f>IFERROR(VLOOKUP(INDEX(Validation!$O$22:$S$26, MATCH($R7,Validation!$M$22:$M$26,0),MATCH(I7,Validation!$O$20:$S$20,0)),Validation!$I$11:$J$35,2,FALSE), "")</f>
        <v>Very Low</v>
      </c>
      <c r="U7" s="68" t="str">
        <f>IFERROR(VLOOKUP(INDEX(Validation!$O$22:$S$26, MATCH($R7,Validation!$M$22:$M$26,0),MATCH(J7,Validation!$O$20:$S$20,0)),Validation!$I$11:$J$35,2,FALSE), "")</f>
        <v>Very Low</v>
      </c>
      <c r="V7" s="68" t="str">
        <f>IFERROR(VLOOKUP(INDEX(Validation!$O$22:$S$26, MATCH($R7,Validation!$M$22:$M$26,0),MATCH(K7,Validation!$O$20:$S$20,0)),Validation!$I$11:$J$35,2,FALSE), "")</f>
        <v>Low</v>
      </c>
      <c r="W7" s="68" t="str">
        <f>IFERROR(VLOOKUP(INDEX(Validation!$O$22:$S$26, MATCH($R7,Validation!$M$22:$M$26,0),MATCH(L7,Validation!$O$20:$S$20,0)),Validation!$I$11:$J$35,2,FALSE), "")</f>
        <v>Low</v>
      </c>
    </row>
    <row r="8" spans="1:26" ht="112.5" customHeight="1" x14ac:dyDescent="0.35">
      <c r="A8" s="145" t="s">
        <v>468</v>
      </c>
      <c r="B8" s="146" t="s">
        <v>267</v>
      </c>
      <c r="C8" s="146" t="s">
        <v>456</v>
      </c>
      <c r="D8" s="147" t="s">
        <v>458</v>
      </c>
      <c r="E8" s="146" t="s">
        <v>32</v>
      </c>
      <c r="F8" s="148" t="str">
        <f>IF(C8="","",_xlfn.CONCAT("Risk to ",LOWER((_xlfn.CONCAT(C8," due to ",E8)))))</f>
        <v>Risk to tourism due to increased extreme rainfall and flooding</v>
      </c>
      <c r="G8" s="149" t="s">
        <v>469</v>
      </c>
      <c r="H8" s="71" t="s">
        <v>34</v>
      </c>
      <c r="I8" s="71" t="s">
        <v>34</v>
      </c>
      <c r="J8" s="71" t="s">
        <v>34</v>
      </c>
      <c r="K8" s="71" t="s">
        <v>35</v>
      </c>
      <c r="L8" s="71" t="s">
        <v>51</v>
      </c>
      <c r="M8" s="42" t="s">
        <v>470</v>
      </c>
      <c r="N8" s="64" t="s">
        <v>35</v>
      </c>
      <c r="O8" s="79" t="s">
        <v>471</v>
      </c>
      <c r="P8" s="66" t="s">
        <v>38</v>
      </c>
      <c r="Q8" s="80" t="s">
        <v>472</v>
      </c>
      <c r="R8" s="68" t="str">
        <f>IFERROR(VLOOKUP(INDEX(Validation!$O$12:$S$16, MATCH(P8,Validation!$M$12:$M$16,0),MATCH($N8,Validation!$O$10:$S$10,0)),Validation!$F$11:$G$35,2,FALSE), "")</f>
        <v>High</v>
      </c>
      <c r="S8" s="68" t="str">
        <f>IFERROR(VLOOKUP(INDEX(Validation!$O$22:$S$26, MATCH($R8,Validation!$M$22:$M$26,0),MATCH(H8,Validation!$O$20:$S$20,0)),Validation!$I$11:$J$35,2,FALSE), "")</f>
        <v>Moderate</v>
      </c>
      <c r="T8" s="68" t="str">
        <f>IFERROR(VLOOKUP(INDEX(Validation!$O$22:$S$26, MATCH($R8,Validation!$M$22:$M$26,0),MATCH(I8,Validation!$O$20:$S$20,0)),Validation!$I$11:$J$35,2,FALSE), "")</f>
        <v>Moderate</v>
      </c>
      <c r="U8" s="68" t="str">
        <f>IFERROR(VLOOKUP(INDEX(Validation!$O$22:$S$26, MATCH($R8,Validation!$M$22:$M$26,0),MATCH(J8,Validation!$O$20:$S$20,0)),Validation!$I$11:$J$35,2,FALSE), "")</f>
        <v>Moderate</v>
      </c>
      <c r="V8" s="68" t="str">
        <f>IFERROR(VLOOKUP(INDEX(Validation!$O$22:$S$26, MATCH($R8,Validation!$M$22:$M$26,0),MATCH(K8,Validation!$O$20:$S$20,0)),Validation!$I$11:$J$35,2,FALSE), "")</f>
        <v>High</v>
      </c>
      <c r="W8" s="68" t="str">
        <f>IFERROR(VLOOKUP(INDEX(Validation!$O$22:$S$26, MATCH($R8,Validation!$M$22:$M$26,0),MATCH(L8,Validation!$O$20:$S$20,0)),Validation!$I$11:$J$35,2,FALSE), "")</f>
        <v>Very High</v>
      </c>
    </row>
    <row r="9" spans="1:26" ht="105" customHeight="1" x14ac:dyDescent="0.35">
      <c r="A9" s="145" t="s">
        <v>473</v>
      </c>
      <c r="B9" s="146" t="s">
        <v>267</v>
      </c>
      <c r="C9" s="146" t="s">
        <v>456</v>
      </c>
      <c r="D9" s="147" t="s">
        <v>458</v>
      </c>
      <c r="E9" s="146" t="s">
        <v>166</v>
      </c>
      <c r="F9" s="148" t="str">
        <f>IF(C9="","",_xlfn.CONCAT("Risk to ",LOWER((_xlfn.CONCAT(C9," due to ",E9)))))</f>
        <v>Risk to tourism due to coastal erosion</v>
      </c>
      <c r="G9" s="149" t="s">
        <v>474</v>
      </c>
      <c r="H9" s="71" t="s">
        <v>410</v>
      </c>
      <c r="I9" s="71" t="s">
        <v>38</v>
      </c>
      <c r="J9" s="71" t="s">
        <v>38</v>
      </c>
      <c r="K9" s="71" t="s">
        <v>34</v>
      </c>
      <c r="L9" s="71" t="s">
        <v>51</v>
      </c>
      <c r="M9" s="42" t="s">
        <v>475</v>
      </c>
      <c r="N9" s="64" t="s">
        <v>35</v>
      </c>
      <c r="O9" s="79" t="s">
        <v>476</v>
      </c>
      <c r="P9" s="66" t="s">
        <v>60</v>
      </c>
      <c r="Q9" s="80" t="s">
        <v>477</v>
      </c>
      <c r="R9" s="68" t="str">
        <f>IFERROR(VLOOKUP(INDEX(Validation!$O$12:$S$16, MATCH(P9,Validation!$M$12:$M$16,0),MATCH($N9,Validation!$O$10:$S$10,0)),Validation!$F$11:$G$35,2,FALSE), "")</f>
        <v>Moderate</v>
      </c>
      <c r="S9" s="68" t="str">
        <f>IFERROR(VLOOKUP(INDEX(Validation!$O$22:$S$26, MATCH($R9,Validation!$M$22:$M$26,0),MATCH(H9,Validation!$O$20:$S$20,0)),Validation!$I$11:$J$35,2,FALSE), "")</f>
        <v>Very Low</v>
      </c>
      <c r="T9" s="68" t="str">
        <f>IFERROR(VLOOKUP(INDEX(Validation!$O$22:$S$26, MATCH($R9,Validation!$M$22:$M$26,0),MATCH(I9,Validation!$O$20:$S$20,0)),Validation!$I$11:$J$35,2,FALSE), "")</f>
        <v>Low</v>
      </c>
      <c r="U9" s="68" t="str">
        <f>IFERROR(VLOOKUP(INDEX(Validation!$O$22:$S$26, MATCH($R9,Validation!$M$22:$M$26,0),MATCH(J9,Validation!$O$20:$S$20,0)),Validation!$I$11:$J$35,2,FALSE), "")</f>
        <v>Low</v>
      </c>
      <c r="V9" s="68" t="str">
        <f>IFERROR(VLOOKUP(INDEX(Validation!$O$22:$S$26, MATCH($R9,Validation!$M$22:$M$26,0),MATCH(K9,Validation!$O$20:$S$20,0)),Validation!$I$11:$J$35,2,FALSE), "")</f>
        <v>Moderate</v>
      </c>
      <c r="W9" s="68" t="str">
        <f>IFERROR(VLOOKUP(INDEX(Validation!$O$22:$S$26, MATCH($R9,Validation!$M$22:$M$26,0),MATCH(L9,Validation!$O$20:$S$20,0)),Validation!$I$11:$J$35,2,FALSE), "")</f>
        <v>High</v>
      </c>
    </row>
    <row r="10" spans="1:26" ht="27.75" customHeight="1" x14ac:dyDescent="0.35">
      <c r="A10" s="60"/>
      <c r="B10" s="99"/>
      <c r="C10" s="99"/>
      <c r="D10" s="99"/>
      <c r="E10" s="99"/>
      <c r="F10" s="99"/>
      <c r="G10" s="99"/>
      <c r="H10" s="71"/>
      <c r="I10" s="71"/>
      <c r="J10" s="71"/>
      <c r="K10" s="71"/>
      <c r="L10" s="71"/>
      <c r="M10" s="42"/>
      <c r="N10" s="64"/>
      <c r="O10" s="76"/>
      <c r="P10" s="66"/>
      <c r="Q10" s="67"/>
      <c r="R10" s="68" t="str">
        <f>IFERROR(VLOOKUP(INDEX(Validation!$O$12:$S$16, MATCH(P10,Validation!$M$12:$M$16,0),MATCH($N10,Validation!$O$10:$S$10,0)),Validation!$F$11:$G$35,2,FALSE), "")</f>
        <v/>
      </c>
      <c r="S10" s="68" t="str">
        <f>IFERROR(VLOOKUP(INDEX(Validation!$O$22:$S$26, MATCH($R10,Validation!$M$22:$M$26,0),MATCH(H10,Validation!$O$20:$S$20,0)),Validation!$I$11:$J$35,2,FALSE), "")</f>
        <v/>
      </c>
      <c r="T10" s="68" t="str">
        <f>IFERROR(VLOOKUP(INDEX(Validation!$O$22:$S$26, MATCH($R10,Validation!$M$22:$M$26,0),MATCH(I10,Validation!$O$20:$S$20,0)),Validation!$I$11:$J$35,2,FALSE), "")</f>
        <v/>
      </c>
      <c r="U10" s="68" t="str">
        <f>IFERROR(VLOOKUP(INDEX(Validation!$O$22:$S$26, MATCH($R10,Validation!$M$22:$M$26,0),MATCH(J10,Validation!$O$20:$S$20,0)),Validation!$I$11:$J$35,2,FALSE), "")</f>
        <v/>
      </c>
      <c r="V10" s="68" t="str">
        <f>IFERROR(VLOOKUP(INDEX(Validation!$O$22:$S$26, MATCH($R10,Validation!$M$22:$M$26,0),MATCH(K10,Validation!$O$20:$S$20,0)),Validation!$I$11:$J$35,2,FALSE), "")</f>
        <v/>
      </c>
      <c r="W10" s="68" t="str">
        <f>IFERROR(VLOOKUP(INDEX(Validation!$O$22:$S$26, MATCH($R10,Validation!$M$22:$M$26,0),MATCH(L10,Validation!$O$20:$S$20,0)),Validation!$I$11:$J$35,2,FALSE), "")</f>
        <v/>
      </c>
    </row>
    <row r="11" spans="1:26" ht="31.5" customHeight="1" x14ac:dyDescent="0.35">
      <c r="A11" s="60"/>
      <c r="B11" s="99"/>
      <c r="C11" s="99"/>
      <c r="D11" s="99"/>
      <c r="E11" s="99"/>
      <c r="F11" s="111"/>
      <c r="G11" s="111"/>
      <c r="H11" s="71"/>
      <c r="I11" s="71"/>
      <c r="J11" s="71"/>
      <c r="K11" s="71"/>
      <c r="L11" s="71"/>
      <c r="M11" s="42"/>
      <c r="N11" s="64"/>
      <c r="O11" s="76"/>
      <c r="P11" s="66"/>
      <c r="Q11" s="67"/>
      <c r="R11" s="68" t="str">
        <f>IFERROR(VLOOKUP(INDEX(Validation!$O$12:$S$16, MATCH(P11,Validation!$M$12:$M$16,0),MATCH($N11,Validation!$O$10:$S$10,0)),Validation!$F$11:$G$35,2,FALSE), "")</f>
        <v/>
      </c>
      <c r="S11" s="68" t="str">
        <f>IFERROR(VLOOKUP(INDEX(Validation!$O$22:$S$26, MATCH($R11,Validation!$M$22:$M$26,0),MATCH(H11,Validation!$O$20:$S$20,0)),Validation!$I$11:$J$35,2,FALSE), "")</f>
        <v/>
      </c>
      <c r="T11" s="68" t="str">
        <f>IFERROR(VLOOKUP(INDEX(Validation!$O$22:$S$26, MATCH($R11,Validation!$M$22:$M$26,0),MATCH(I11,Validation!$O$20:$S$20,0)),Validation!$I$11:$J$35,2,FALSE), "")</f>
        <v/>
      </c>
      <c r="U11" s="68" t="str">
        <f>IFERROR(VLOOKUP(INDEX(Validation!$O$22:$S$26, MATCH($R11,Validation!$M$22:$M$26,0),MATCH(J11,Validation!$O$20:$S$20,0)),Validation!$I$11:$J$35,2,FALSE), "")</f>
        <v/>
      </c>
      <c r="V11" s="68" t="str">
        <f>IFERROR(VLOOKUP(INDEX(Validation!$O$22:$S$26, MATCH($R11,Validation!$M$22:$M$26,0),MATCH(K11,Validation!$O$20:$S$20,0)),Validation!$I$11:$J$35,2,FALSE), "")</f>
        <v/>
      </c>
      <c r="W11" s="68" t="str">
        <f>IFERROR(VLOOKUP(INDEX(Validation!$O$22:$S$26, MATCH($R11,Validation!$M$22:$M$26,0),MATCH(L11,Validation!$O$20:$S$20,0)),Validation!$I$11:$J$35,2,FALSE), "")</f>
        <v/>
      </c>
    </row>
    <row r="12" spans="1:26" ht="27.75" customHeight="1" x14ac:dyDescent="0.35">
      <c r="A12" s="60"/>
      <c r="B12" s="99"/>
      <c r="C12" s="99"/>
      <c r="D12" s="99"/>
      <c r="E12" s="99"/>
      <c r="F12" s="111"/>
      <c r="G12" s="111"/>
      <c r="H12" s="71"/>
      <c r="I12" s="71"/>
      <c r="J12" s="71"/>
      <c r="K12" s="71"/>
      <c r="L12" s="71"/>
      <c r="M12" s="42"/>
      <c r="N12" s="64"/>
      <c r="O12" s="76"/>
      <c r="P12" s="66"/>
      <c r="Q12" s="67"/>
      <c r="R12" s="68" t="str">
        <f>IFERROR(VLOOKUP(INDEX(Validation!$O$12:$S$16, MATCH(P12,Validation!$M$12:$M$16,0),MATCH($N12,Validation!$O$10:$S$10,0)),Validation!$F$11:$G$35,2,FALSE), "")</f>
        <v/>
      </c>
      <c r="S12" s="68" t="str">
        <f>IFERROR(VLOOKUP(INDEX(Validation!$O$22:$S$26, MATCH($R12,Validation!$M$22:$M$26,0),MATCH(H12,Validation!$O$20:$S$20,0)),Validation!$I$11:$J$35,2,FALSE), "")</f>
        <v/>
      </c>
      <c r="T12" s="68" t="str">
        <f>IFERROR(VLOOKUP(INDEX(Validation!$O$22:$S$26, MATCH($R12,Validation!$M$22:$M$26,0),MATCH(I12,Validation!$O$20:$S$20,0)),Validation!$I$11:$J$35,2,FALSE), "")</f>
        <v/>
      </c>
      <c r="U12" s="68" t="str">
        <f>IFERROR(VLOOKUP(INDEX(Validation!$O$22:$S$26, MATCH($R12,Validation!$M$22:$M$26,0),MATCH(J12,Validation!$O$20:$S$20,0)),Validation!$I$11:$J$35,2,FALSE), "")</f>
        <v/>
      </c>
      <c r="V12" s="68" t="str">
        <f>IFERROR(VLOOKUP(INDEX(Validation!$O$22:$S$26, MATCH($R12,Validation!$M$22:$M$26,0),MATCH(K12,Validation!$O$20:$S$20,0)),Validation!$I$11:$J$35,2,FALSE), "")</f>
        <v/>
      </c>
      <c r="W12" s="68" t="str">
        <f>IFERROR(VLOOKUP(INDEX(Validation!$O$22:$S$26, MATCH($R12,Validation!$M$22:$M$26,0),MATCH(L12,Validation!$O$20:$S$20,0)),Validation!$I$11:$J$35,2,FALSE), "")</f>
        <v/>
      </c>
    </row>
    <row r="13" spans="1:26" ht="25.5" customHeight="1" x14ac:dyDescent="0.35">
      <c r="A13" s="60"/>
      <c r="B13" s="99"/>
      <c r="C13" s="99"/>
      <c r="D13" s="99"/>
      <c r="E13" s="99"/>
      <c r="F13" s="99"/>
      <c r="G13" s="99"/>
      <c r="H13" s="71"/>
      <c r="I13" s="71"/>
      <c r="J13" s="71"/>
      <c r="K13" s="71"/>
      <c r="L13" s="71"/>
      <c r="M13" s="42"/>
      <c r="N13" s="64"/>
      <c r="O13" s="76"/>
      <c r="P13" s="66"/>
      <c r="Q13" s="67"/>
      <c r="R13" s="68" t="str">
        <f>IFERROR(VLOOKUP(INDEX(Validation!$O$12:$S$16, MATCH(P13,Validation!$M$12:$M$16,0),MATCH($N13,Validation!$O$10:$S$10,0)),Validation!$F$11:$G$35,2,FALSE), "")</f>
        <v/>
      </c>
      <c r="S13" s="68" t="str">
        <f>IFERROR(VLOOKUP(INDEX(Validation!$O$22:$S$26, MATCH($R13,Validation!$M$22:$M$26,0),MATCH(H13,Validation!$O$20:$S$20,0)),Validation!$I$11:$J$35,2,FALSE), "")</f>
        <v/>
      </c>
      <c r="T13" s="68" t="str">
        <f>IFERROR(VLOOKUP(INDEX(Validation!$O$22:$S$26, MATCH($R13,Validation!$M$22:$M$26,0),MATCH(I13,Validation!$O$20:$S$20,0)),Validation!$I$11:$J$35,2,FALSE), "")</f>
        <v/>
      </c>
      <c r="U13" s="68" t="str">
        <f>IFERROR(VLOOKUP(INDEX(Validation!$O$22:$S$26, MATCH($R13,Validation!$M$22:$M$26,0),MATCH(J13,Validation!$O$20:$S$20,0)),Validation!$I$11:$J$35,2,FALSE), "")</f>
        <v/>
      </c>
      <c r="V13" s="68" t="str">
        <f>IFERROR(VLOOKUP(INDEX(Validation!$O$22:$S$26, MATCH($R13,Validation!$M$22:$M$26,0),MATCH(K13,Validation!$O$20:$S$20,0)),Validation!$I$11:$J$35,2,FALSE), "")</f>
        <v/>
      </c>
      <c r="W13" s="68" t="str">
        <f>IFERROR(VLOOKUP(INDEX(Validation!$O$22:$S$26, MATCH($R13,Validation!$M$22:$M$26,0),MATCH(L13,Validation!$O$20:$S$20,0)),Validation!$I$11:$J$35,2,FALSE), "")</f>
        <v/>
      </c>
    </row>
    <row r="14" spans="1:26" x14ac:dyDescent="0.35">
      <c r="A14" s="99"/>
      <c r="B14" s="99"/>
      <c r="C14" s="99"/>
      <c r="D14" s="99"/>
      <c r="E14" s="99"/>
      <c r="F14" s="99"/>
      <c r="G14" s="99"/>
      <c r="H14" s="71"/>
      <c r="I14" s="71"/>
      <c r="J14" s="71"/>
      <c r="K14" s="71"/>
      <c r="L14" s="71"/>
      <c r="M14" s="42"/>
      <c r="N14" s="64"/>
      <c r="O14" s="76"/>
      <c r="P14" s="66"/>
      <c r="Q14" s="67"/>
      <c r="R14" s="68" t="str">
        <f>IFERROR(VLOOKUP(INDEX(Validation!$O$12:$S$16, MATCH(P14,Validation!$M$12:$M$16,0),MATCH($N14,Validation!$O$10:$S$10,0)),Validation!$F$11:$G$35,2,FALSE), "")</f>
        <v/>
      </c>
      <c r="S14" s="68" t="str">
        <f>IFERROR(VLOOKUP(INDEX(Validation!$O$22:$S$26, MATCH($R14,Validation!$M$22:$M$26,0),MATCH(H14,Validation!$O$20:$S$20,0)),Validation!$I$11:$J$35,2,FALSE), "")</f>
        <v/>
      </c>
      <c r="T14" s="68" t="str">
        <f>IFERROR(VLOOKUP(INDEX(Validation!$O$22:$S$26, MATCH($R14,Validation!$M$22:$M$26,0),MATCH(I14,Validation!$O$20:$S$20,0)),Validation!$I$11:$J$35,2,FALSE), "")</f>
        <v/>
      </c>
      <c r="U14" s="68" t="str">
        <f>IFERROR(VLOOKUP(INDEX(Validation!$O$22:$S$26, MATCH($R14,Validation!$M$22:$M$26,0),MATCH(J14,Validation!$O$20:$S$20,0)),Validation!$I$11:$J$35,2,FALSE), "")</f>
        <v/>
      </c>
      <c r="V14" s="68" t="str">
        <f>IFERROR(VLOOKUP(INDEX(Validation!$O$22:$S$26, MATCH($R14,Validation!$M$22:$M$26,0),MATCH(K14,Validation!$O$20:$S$20,0)),Validation!$I$11:$J$35,2,FALSE), "")</f>
        <v/>
      </c>
      <c r="W14" s="68" t="str">
        <f>IFERROR(VLOOKUP(INDEX(Validation!$O$22:$S$26, MATCH($R14,Validation!$M$22:$M$26,0),MATCH(L14,Validation!$O$20:$S$20,0)),Validation!$I$11:$J$35,2,FALSE), "")</f>
        <v/>
      </c>
    </row>
    <row r="15" spans="1:26" x14ac:dyDescent="0.35">
      <c r="A15" s="99"/>
      <c r="B15" s="99"/>
      <c r="C15" s="99"/>
      <c r="D15" s="99"/>
      <c r="E15" s="99"/>
      <c r="F15" s="99"/>
      <c r="G15" s="99"/>
      <c r="H15" s="71"/>
      <c r="I15" s="71"/>
      <c r="J15" s="71"/>
      <c r="K15" s="71"/>
      <c r="L15" s="71"/>
      <c r="M15" s="42"/>
      <c r="N15" s="64"/>
      <c r="O15" s="76"/>
      <c r="P15" s="66"/>
      <c r="Q15" s="67"/>
      <c r="R15" s="68" t="str">
        <f>IFERROR(VLOOKUP(INDEX(Validation!$O$12:$S$16, MATCH(P15,Validation!$M$12:$M$16,0),MATCH($N15,Validation!$O$10:$S$10,0)),Validation!$F$11:$G$35,2,FALSE), "")</f>
        <v/>
      </c>
      <c r="S15" s="68" t="str">
        <f>IFERROR(VLOOKUP(INDEX(Validation!$O$22:$S$26, MATCH($R15,Validation!$M$22:$M$26,0),MATCH(H15,Validation!$O$20:$S$20,0)),Validation!$I$11:$J$35,2,FALSE), "")</f>
        <v/>
      </c>
      <c r="T15" s="68" t="str">
        <f>IFERROR(VLOOKUP(INDEX(Validation!$O$22:$S$26, MATCH($R15,Validation!$M$22:$M$26,0),MATCH(I15,Validation!$O$20:$S$20,0)),Validation!$I$11:$J$35,2,FALSE), "")</f>
        <v/>
      </c>
      <c r="U15" s="68" t="str">
        <f>IFERROR(VLOOKUP(INDEX(Validation!$O$22:$S$26, MATCH($R15,Validation!$M$22:$M$26,0),MATCH(J15,Validation!$O$20:$S$20,0)),Validation!$I$11:$J$35,2,FALSE), "")</f>
        <v/>
      </c>
      <c r="V15" s="68" t="str">
        <f>IFERROR(VLOOKUP(INDEX(Validation!$O$22:$S$26, MATCH($R15,Validation!$M$22:$M$26,0),MATCH(K15,Validation!$O$20:$S$20,0)),Validation!$I$11:$J$35,2,FALSE), "")</f>
        <v/>
      </c>
      <c r="W15" s="68" t="str">
        <f>IFERROR(VLOOKUP(INDEX(Validation!$O$22:$S$26, MATCH($R15,Validation!$M$22:$M$26,0),MATCH(L15,Validation!$O$20:$S$20,0)),Validation!$I$11:$J$35,2,FALSE), "")</f>
        <v/>
      </c>
    </row>
    <row r="16" spans="1:26" x14ac:dyDescent="0.35">
      <c r="A16" s="99"/>
      <c r="B16" s="99"/>
      <c r="C16" s="99"/>
      <c r="D16" s="99"/>
      <c r="E16" s="99"/>
      <c r="F16" s="99"/>
      <c r="G16" s="99"/>
      <c r="H16" s="71"/>
      <c r="I16" s="71"/>
      <c r="J16" s="71"/>
      <c r="K16" s="71"/>
      <c r="L16" s="71"/>
      <c r="M16" s="42"/>
      <c r="N16" s="64"/>
      <c r="O16" s="76"/>
      <c r="P16" s="66"/>
      <c r="Q16" s="67"/>
      <c r="R16" s="68" t="str">
        <f>IFERROR(VLOOKUP(INDEX(Validation!$O$12:$S$16, MATCH(P16,Validation!$M$12:$M$16,0),MATCH($N16,Validation!$O$10:$S$10,0)),Validation!$F$11:$G$35,2,FALSE), "")</f>
        <v/>
      </c>
      <c r="S16" s="68" t="str">
        <f>IFERROR(VLOOKUP(INDEX(Validation!$O$22:$S$26, MATCH($R16,Validation!$M$22:$M$26,0),MATCH(H16,Validation!$O$20:$S$20,0)),Validation!$I$11:$J$35,2,FALSE), "")</f>
        <v/>
      </c>
      <c r="T16" s="68" t="str">
        <f>IFERROR(VLOOKUP(INDEX(Validation!$O$22:$S$26, MATCH($R16,Validation!$M$22:$M$26,0),MATCH(I16,Validation!$O$20:$S$20,0)),Validation!$I$11:$J$35,2,FALSE), "")</f>
        <v/>
      </c>
      <c r="U16" s="68" t="str">
        <f>IFERROR(VLOOKUP(INDEX(Validation!$O$22:$S$26, MATCH($R16,Validation!$M$22:$M$26,0),MATCH(J16,Validation!$O$20:$S$20,0)),Validation!$I$11:$J$35,2,FALSE), "")</f>
        <v/>
      </c>
      <c r="V16" s="68" t="str">
        <f>IFERROR(VLOOKUP(INDEX(Validation!$O$22:$S$26, MATCH($R16,Validation!$M$22:$M$26,0),MATCH(K16,Validation!$O$20:$S$20,0)),Validation!$I$11:$J$35,2,FALSE), "")</f>
        <v/>
      </c>
      <c r="W16" s="68" t="str">
        <f>IFERROR(VLOOKUP(INDEX(Validation!$O$22:$S$26, MATCH($R16,Validation!$M$22:$M$26,0),MATCH(L16,Validation!$O$20:$S$20,0)),Validation!$I$11:$J$35,2,FALSE), "")</f>
        <v/>
      </c>
    </row>
    <row r="17" spans="1:23" x14ac:dyDescent="0.35">
      <c r="A17" s="99"/>
      <c r="B17" s="99"/>
      <c r="C17" s="99"/>
      <c r="D17" s="99"/>
      <c r="E17" s="99"/>
      <c r="F17" s="99"/>
      <c r="G17" s="99"/>
      <c r="H17" s="71"/>
      <c r="I17" s="71"/>
      <c r="J17" s="71"/>
      <c r="K17" s="71"/>
      <c r="L17" s="71"/>
      <c r="M17" s="42"/>
      <c r="N17" s="64"/>
      <c r="O17" s="76"/>
      <c r="P17" s="66"/>
      <c r="Q17" s="67"/>
      <c r="R17" s="68" t="str">
        <f>IFERROR(VLOOKUP(INDEX(Validation!$O$12:$S$16, MATCH(P17,Validation!$M$12:$M$16,0),MATCH($N17,Validation!$O$10:$S$10,0)),Validation!$F$11:$G$35,2,FALSE), "")</f>
        <v/>
      </c>
      <c r="S17" s="68" t="str">
        <f>IFERROR(VLOOKUP(INDEX(Validation!$O$22:$S$26, MATCH($R17,Validation!$M$22:$M$26,0),MATCH(H17,Validation!$O$20:$S$20,0)),Validation!$I$11:$J$35,2,FALSE), "")</f>
        <v/>
      </c>
      <c r="T17" s="68" t="str">
        <f>IFERROR(VLOOKUP(INDEX(Validation!$O$22:$S$26, MATCH($R17,Validation!$M$22:$M$26,0),MATCH(I17,Validation!$O$20:$S$20,0)),Validation!$I$11:$J$35,2,FALSE), "")</f>
        <v/>
      </c>
      <c r="U17" s="68" t="str">
        <f>IFERROR(VLOOKUP(INDEX(Validation!$O$22:$S$26, MATCH($R17,Validation!$M$22:$M$26,0),MATCH(J17,Validation!$O$20:$S$20,0)),Validation!$I$11:$J$35,2,FALSE), "")</f>
        <v/>
      </c>
      <c r="V17" s="68" t="str">
        <f>IFERROR(VLOOKUP(INDEX(Validation!$O$22:$S$26, MATCH($R17,Validation!$M$22:$M$26,0),MATCH(K17,Validation!$O$20:$S$20,0)),Validation!$I$11:$J$35,2,FALSE), "")</f>
        <v/>
      </c>
      <c r="W17" s="68" t="str">
        <f>IFERROR(VLOOKUP(INDEX(Validation!$O$22:$S$26, MATCH($R17,Validation!$M$22:$M$26,0),MATCH(L17,Validation!$O$20:$S$20,0)),Validation!$I$11:$J$35,2,FALSE), "")</f>
        <v/>
      </c>
    </row>
    <row r="18" spans="1:23" x14ac:dyDescent="0.35">
      <c r="A18" s="99"/>
      <c r="B18" s="99"/>
      <c r="C18" s="99"/>
      <c r="D18" s="99"/>
      <c r="E18" s="99"/>
      <c r="F18" s="99"/>
      <c r="G18" s="99"/>
      <c r="H18" s="71"/>
      <c r="I18" s="71"/>
      <c r="J18" s="71"/>
      <c r="K18" s="71"/>
      <c r="L18" s="71"/>
      <c r="M18" s="42"/>
      <c r="N18" s="64"/>
      <c r="O18" s="76"/>
      <c r="P18" s="66"/>
      <c r="Q18" s="67"/>
      <c r="R18" s="68" t="str">
        <f>IFERROR(VLOOKUP(INDEX(Validation!$O$12:$S$16, MATCH(P18,Validation!$M$12:$M$16,0),MATCH($N18,Validation!$O$10:$S$10,0)),Validation!$F$11:$G$35,2,FALSE), "")</f>
        <v/>
      </c>
      <c r="S18" s="68" t="str">
        <f>IFERROR(VLOOKUP(INDEX(Validation!$O$22:$S$26, MATCH($R18,Validation!$M$22:$M$26,0),MATCH(H18,Validation!$O$20:$S$20,0)),Validation!$I$11:$J$35,2,FALSE), "")</f>
        <v/>
      </c>
      <c r="T18" s="68" t="str">
        <f>IFERROR(VLOOKUP(INDEX(Validation!$O$22:$S$26, MATCH($R18,Validation!$M$22:$M$26,0),MATCH(I18,Validation!$O$20:$S$20,0)),Validation!$I$11:$J$35,2,FALSE), "")</f>
        <v/>
      </c>
      <c r="U18" s="68" t="str">
        <f>IFERROR(VLOOKUP(INDEX(Validation!$O$22:$S$26, MATCH($R18,Validation!$M$22:$M$26,0),MATCH(J18,Validation!$O$20:$S$20,0)),Validation!$I$11:$J$35,2,FALSE), "")</f>
        <v/>
      </c>
      <c r="V18" s="68" t="str">
        <f>IFERROR(VLOOKUP(INDEX(Validation!$O$22:$S$26, MATCH($R18,Validation!$M$22:$M$26,0),MATCH(K18,Validation!$O$20:$S$20,0)),Validation!$I$11:$J$35,2,FALSE), "")</f>
        <v/>
      </c>
      <c r="W18" s="68" t="str">
        <f>IFERROR(VLOOKUP(INDEX(Validation!$O$22:$S$26, MATCH($R18,Validation!$M$22:$M$26,0),MATCH(L18,Validation!$O$20:$S$20,0)),Validation!$I$11:$J$35,2,FALSE), "")</f>
        <v/>
      </c>
    </row>
    <row r="19" spans="1:23" x14ac:dyDescent="0.35">
      <c r="A19" s="99"/>
      <c r="B19" s="99"/>
      <c r="C19" s="99"/>
      <c r="D19" s="99"/>
      <c r="E19" s="99"/>
      <c r="F19" s="99"/>
      <c r="G19" s="99"/>
      <c r="H19" s="71"/>
      <c r="I19" s="71"/>
      <c r="J19" s="71"/>
      <c r="K19" s="71"/>
      <c r="L19" s="71"/>
      <c r="M19" s="42"/>
      <c r="N19" s="64"/>
      <c r="O19" s="76"/>
      <c r="P19" s="66"/>
      <c r="Q19" s="67"/>
      <c r="R19" s="68" t="str">
        <f>IFERROR(VLOOKUP(INDEX(Validation!$O$12:$S$16, MATCH(P19,Validation!$M$12:$M$16,0),MATCH($N19,Validation!$O$10:$S$10,0)),Validation!$F$11:$G$35,2,FALSE), "")</f>
        <v/>
      </c>
      <c r="S19" s="68" t="str">
        <f>IFERROR(VLOOKUP(INDEX(Validation!$O$22:$S$26, MATCH($R19,Validation!$M$22:$M$26,0),MATCH(H19,Validation!$O$20:$S$20,0)),Validation!$I$11:$J$35,2,FALSE), "")</f>
        <v/>
      </c>
      <c r="T19" s="68" t="str">
        <f>IFERROR(VLOOKUP(INDEX(Validation!$O$22:$S$26, MATCH($R19,Validation!$M$22:$M$26,0),MATCH(I19,Validation!$O$20:$S$20,0)),Validation!$I$11:$J$35,2,FALSE), "")</f>
        <v/>
      </c>
      <c r="U19" s="68" t="str">
        <f>IFERROR(VLOOKUP(INDEX(Validation!$O$22:$S$26, MATCH($R19,Validation!$M$22:$M$26,0),MATCH(J19,Validation!$O$20:$S$20,0)),Validation!$I$11:$J$35,2,FALSE), "")</f>
        <v/>
      </c>
      <c r="V19" s="68" t="str">
        <f>IFERROR(VLOOKUP(INDEX(Validation!$O$22:$S$26, MATCH($R19,Validation!$M$22:$M$26,0),MATCH(K19,Validation!$O$20:$S$20,0)),Validation!$I$11:$J$35,2,FALSE), "")</f>
        <v/>
      </c>
      <c r="W19" s="68" t="str">
        <f>IFERROR(VLOOKUP(INDEX(Validation!$O$22:$S$26, MATCH($R19,Validation!$M$22:$M$26,0),MATCH(L19,Validation!$O$20:$S$20,0)),Validation!$I$11:$J$35,2,FALSE), "")</f>
        <v/>
      </c>
    </row>
    <row r="20" spans="1:23" x14ac:dyDescent="0.35">
      <c r="A20" s="99"/>
      <c r="B20" s="99"/>
      <c r="C20" s="99"/>
      <c r="D20" s="99"/>
      <c r="E20" s="99"/>
      <c r="F20" s="99"/>
      <c r="G20" s="99"/>
      <c r="H20" s="71"/>
      <c r="I20" s="71"/>
      <c r="J20" s="71"/>
      <c r="K20" s="71"/>
      <c r="L20" s="71"/>
      <c r="M20" s="42"/>
      <c r="N20" s="64"/>
      <c r="O20" s="76"/>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row>
    <row r="21" spans="1:23" x14ac:dyDescent="0.35">
      <c r="A21" s="99"/>
      <c r="B21" s="99"/>
      <c r="C21" s="99"/>
      <c r="D21" s="99"/>
      <c r="E21" s="99"/>
      <c r="F21" s="99"/>
      <c r="G21" s="99"/>
      <c r="H21" s="71"/>
      <c r="I21" s="71"/>
      <c r="J21" s="71"/>
      <c r="K21" s="71"/>
      <c r="L21" s="71"/>
      <c r="M21" s="63"/>
      <c r="N21" s="64"/>
      <c r="O21" s="107"/>
      <c r="P21" s="66"/>
      <c r="Q21" s="67"/>
      <c r="S21" s="68" t="s">
        <v>96</v>
      </c>
      <c r="T21" s="68" t="s">
        <v>96</v>
      </c>
      <c r="U21" s="68" t="s">
        <v>96</v>
      </c>
      <c r="V21" s="68" t="s">
        <v>96</v>
      </c>
      <c r="W21" s="68" t="s">
        <v>96</v>
      </c>
    </row>
    <row r="22" spans="1:23" x14ac:dyDescent="0.35">
      <c r="A22" s="99"/>
      <c r="B22" s="99"/>
      <c r="C22" s="99"/>
      <c r="D22" s="99"/>
      <c r="E22" s="99"/>
      <c r="F22" s="99"/>
      <c r="G22" s="99"/>
      <c r="H22" s="71"/>
      <c r="I22" s="71"/>
      <c r="J22" s="71"/>
      <c r="K22" s="71"/>
      <c r="L22" s="71"/>
      <c r="M22" s="63"/>
      <c r="N22" s="64"/>
      <c r="O22" s="107"/>
      <c r="P22" s="66"/>
      <c r="Q22" s="67"/>
      <c r="S22" s="68" t="s">
        <v>96</v>
      </c>
      <c r="T22" s="68" t="s">
        <v>96</v>
      </c>
      <c r="U22" s="68" t="s">
        <v>96</v>
      </c>
      <c r="V22" s="68" t="s">
        <v>96</v>
      </c>
      <c r="W22" s="68" t="s">
        <v>96</v>
      </c>
    </row>
    <row r="23" spans="1:23" x14ac:dyDescent="0.35">
      <c r="A23" s="99"/>
      <c r="B23" s="99"/>
      <c r="C23" s="99"/>
      <c r="D23" s="99"/>
      <c r="E23" s="99"/>
      <c r="F23" s="99"/>
      <c r="G23" s="99"/>
      <c r="H23" s="71"/>
      <c r="I23" s="71"/>
      <c r="J23" s="71"/>
      <c r="K23" s="71"/>
      <c r="L23" s="71"/>
      <c r="M23" s="63"/>
      <c r="N23" s="64"/>
      <c r="O23" s="107"/>
      <c r="P23" s="66"/>
      <c r="Q23" s="67"/>
      <c r="S23" s="68" t="s">
        <v>96</v>
      </c>
      <c r="T23" s="68" t="s">
        <v>96</v>
      </c>
      <c r="U23" s="68" t="s">
        <v>96</v>
      </c>
      <c r="V23" s="68" t="s">
        <v>96</v>
      </c>
      <c r="W23" s="68" t="s">
        <v>96</v>
      </c>
    </row>
    <row r="24" spans="1:23" x14ac:dyDescent="0.35">
      <c r="A24" s="99"/>
      <c r="B24" s="99"/>
      <c r="C24" s="99"/>
      <c r="D24" s="99"/>
      <c r="E24" s="99"/>
      <c r="F24" s="99"/>
      <c r="G24" s="99"/>
      <c r="H24" s="71"/>
      <c r="I24" s="71"/>
      <c r="J24" s="71"/>
      <c r="K24" s="71"/>
      <c r="L24" s="71"/>
      <c r="M24" s="63"/>
      <c r="N24" s="64"/>
      <c r="O24" s="107"/>
      <c r="P24" s="66"/>
      <c r="Q24" s="67"/>
      <c r="S24" s="68" t="s">
        <v>96</v>
      </c>
      <c r="T24" s="68" t="s">
        <v>96</v>
      </c>
      <c r="U24" s="68" t="s">
        <v>96</v>
      </c>
      <c r="V24" s="68" t="s">
        <v>96</v>
      </c>
      <c r="W24" s="68" t="s">
        <v>96</v>
      </c>
    </row>
    <row r="25" spans="1:23" x14ac:dyDescent="0.35">
      <c r="A25" s="99"/>
      <c r="B25" s="99"/>
      <c r="C25" s="99"/>
      <c r="D25" s="99"/>
      <c r="E25" s="99"/>
      <c r="F25" s="99"/>
      <c r="G25" s="99"/>
      <c r="H25" s="71"/>
      <c r="I25" s="71"/>
      <c r="J25" s="71"/>
      <c r="K25" s="71"/>
      <c r="L25" s="71"/>
      <c r="M25" s="63"/>
      <c r="N25" s="64"/>
      <c r="O25" s="107"/>
      <c r="P25" s="66"/>
      <c r="Q25" s="67"/>
      <c r="S25" s="68" t="s">
        <v>96</v>
      </c>
      <c r="T25" s="68" t="s">
        <v>96</v>
      </c>
      <c r="U25" s="68" t="s">
        <v>96</v>
      </c>
      <c r="V25" s="68" t="s">
        <v>96</v>
      </c>
      <c r="W25" s="68" t="s">
        <v>96</v>
      </c>
    </row>
    <row r="26" spans="1:23" x14ac:dyDescent="0.35">
      <c r="A26" s="99"/>
      <c r="B26" s="99"/>
      <c r="C26" s="99"/>
      <c r="D26" s="99"/>
      <c r="E26" s="99"/>
      <c r="F26" s="99"/>
      <c r="G26" s="99"/>
      <c r="H26" s="71"/>
      <c r="I26" s="71"/>
      <c r="J26" s="71"/>
      <c r="K26" s="71"/>
      <c r="L26" s="71"/>
      <c r="M26" s="63"/>
      <c r="N26" s="64"/>
      <c r="O26" s="107"/>
      <c r="P26" s="66"/>
      <c r="Q26" s="67"/>
      <c r="S26" s="68" t="s">
        <v>96</v>
      </c>
      <c r="T26" s="68" t="s">
        <v>96</v>
      </c>
      <c r="U26" s="68" t="s">
        <v>96</v>
      </c>
      <c r="V26" s="68" t="s">
        <v>96</v>
      </c>
      <c r="W26" s="68" t="s">
        <v>96</v>
      </c>
    </row>
    <row r="27" spans="1:23" x14ac:dyDescent="0.35">
      <c r="A27" s="99"/>
      <c r="B27" s="99"/>
      <c r="C27" s="99"/>
      <c r="D27" s="99"/>
      <c r="E27" s="99"/>
      <c r="F27" s="99"/>
      <c r="G27" s="99"/>
      <c r="H27" s="71"/>
      <c r="I27" s="71"/>
      <c r="J27" s="71"/>
      <c r="K27" s="71"/>
      <c r="L27" s="71"/>
      <c r="M27" s="63"/>
      <c r="N27" s="64"/>
      <c r="O27" s="107"/>
      <c r="P27" s="66"/>
      <c r="Q27" s="67"/>
      <c r="S27" s="68" t="s">
        <v>96</v>
      </c>
      <c r="T27" s="68" t="s">
        <v>96</v>
      </c>
      <c r="U27" s="68" t="s">
        <v>96</v>
      </c>
      <c r="V27" s="68" t="s">
        <v>96</v>
      </c>
      <c r="W27" s="68" t="s">
        <v>96</v>
      </c>
    </row>
    <row r="28" spans="1:23" x14ac:dyDescent="0.35">
      <c r="A28" s="99"/>
      <c r="B28" s="99"/>
      <c r="C28" s="99"/>
      <c r="D28" s="99"/>
      <c r="E28" s="99"/>
      <c r="F28" s="99"/>
      <c r="G28" s="99"/>
      <c r="H28" s="71"/>
      <c r="I28" s="71"/>
      <c r="J28" s="71"/>
      <c r="K28" s="71"/>
      <c r="L28" s="71"/>
      <c r="M28" s="63"/>
      <c r="N28" s="64"/>
      <c r="O28" s="107"/>
      <c r="P28" s="66"/>
      <c r="Q28" s="67"/>
      <c r="S28" s="68" t="s">
        <v>96</v>
      </c>
      <c r="T28" s="68" t="s">
        <v>96</v>
      </c>
      <c r="U28" s="68" t="s">
        <v>96</v>
      </c>
      <c r="V28" s="68" t="s">
        <v>96</v>
      </c>
      <c r="W28" s="68" t="s">
        <v>96</v>
      </c>
    </row>
    <row r="29" spans="1:23" x14ac:dyDescent="0.35">
      <c r="A29" s="99"/>
      <c r="B29" s="99"/>
      <c r="C29" s="99"/>
      <c r="D29" s="99"/>
      <c r="E29" s="99"/>
      <c r="F29" s="99"/>
      <c r="G29" s="99"/>
      <c r="H29" s="71"/>
      <c r="I29" s="71"/>
      <c r="J29" s="71"/>
      <c r="K29" s="71"/>
      <c r="L29" s="71"/>
      <c r="M29" s="63"/>
      <c r="N29" s="64"/>
      <c r="O29" s="107"/>
      <c r="P29" s="66"/>
      <c r="Q29" s="67"/>
      <c r="S29" s="68" t="s">
        <v>96</v>
      </c>
      <c r="T29" s="68" t="s">
        <v>96</v>
      </c>
      <c r="U29" s="68" t="s">
        <v>96</v>
      </c>
      <c r="V29" s="68" t="s">
        <v>96</v>
      </c>
      <c r="W29" s="68" t="s">
        <v>96</v>
      </c>
    </row>
    <row r="30" spans="1:23" x14ac:dyDescent="0.35">
      <c r="A30" s="99"/>
      <c r="B30" s="99"/>
      <c r="C30" s="99"/>
      <c r="D30" s="99"/>
      <c r="E30" s="99"/>
      <c r="F30" s="99"/>
      <c r="G30" s="99"/>
      <c r="H30" s="71"/>
      <c r="I30" s="71"/>
      <c r="J30" s="71"/>
      <c r="K30" s="71"/>
      <c r="L30" s="71"/>
      <c r="M30" s="63"/>
      <c r="N30" s="64"/>
      <c r="O30" s="107"/>
      <c r="P30" s="66"/>
      <c r="Q30" s="67"/>
      <c r="S30" s="68" t="s">
        <v>96</v>
      </c>
      <c r="T30" s="68" t="s">
        <v>96</v>
      </c>
      <c r="U30" s="68" t="s">
        <v>96</v>
      </c>
      <c r="V30" s="68" t="s">
        <v>96</v>
      </c>
      <c r="W30" s="68" t="s">
        <v>96</v>
      </c>
    </row>
    <row r="31" spans="1:23" x14ac:dyDescent="0.35">
      <c r="A31" s="99"/>
      <c r="B31" s="99"/>
      <c r="C31" s="99"/>
      <c r="D31" s="99"/>
      <c r="E31" s="99"/>
      <c r="F31" s="99"/>
      <c r="G31" s="99"/>
      <c r="H31" s="71"/>
      <c r="I31" s="71"/>
      <c r="J31" s="71"/>
      <c r="K31" s="71"/>
      <c r="L31" s="71"/>
      <c r="M31" s="63"/>
      <c r="N31" s="64"/>
      <c r="O31" s="107"/>
      <c r="P31" s="66"/>
      <c r="Q31" s="67"/>
      <c r="S31" s="68" t="s">
        <v>96</v>
      </c>
      <c r="T31" s="68" t="s">
        <v>96</v>
      </c>
      <c r="U31" s="68" t="s">
        <v>96</v>
      </c>
      <c r="V31" s="68" t="s">
        <v>96</v>
      </c>
      <c r="W31" s="68" t="s">
        <v>96</v>
      </c>
    </row>
    <row r="32" spans="1:23" x14ac:dyDescent="0.35">
      <c r="A32" s="99"/>
      <c r="B32" s="99"/>
      <c r="C32" s="99"/>
      <c r="D32" s="99"/>
      <c r="E32" s="99"/>
      <c r="F32" s="99"/>
      <c r="G32" s="99"/>
      <c r="H32" s="71"/>
      <c r="I32" s="71"/>
      <c r="J32" s="71"/>
      <c r="K32" s="71"/>
      <c r="L32" s="71"/>
      <c r="M32" s="63"/>
      <c r="N32" s="64"/>
      <c r="O32" s="107"/>
      <c r="P32" s="66"/>
      <c r="Q32" s="67"/>
      <c r="S32" s="68" t="s">
        <v>96</v>
      </c>
      <c r="T32" s="68" t="s">
        <v>96</v>
      </c>
      <c r="U32" s="68" t="s">
        <v>96</v>
      </c>
      <c r="V32" s="68" t="s">
        <v>96</v>
      </c>
      <c r="W32" s="68" t="s">
        <v>96</v>
      </c>
    </row>
    <row r="33" spans="1:23" x14ac:dyDescent="0.35">
      <c r="A33" s="99"/>
      <c r="B33" s="99"/>
      <c r="C33" s="99"/>
      <c r="D33" s="99"/>
      <c r="E33" s="99"/>
      <c r="F33" s="99"/>
      <c r="G33" s="99"/>
      <c r="H33" s="71"/>
      <c r="I33" s="71"/>
      <c r="J33" s="71"/>
      <c r="K33" s="71"/>
      <c r="L33" s="71"/>
      <c r="M33" s="63"/>
      <c r="N33" s="64"/>
      <c r="O33" s="107"/>
      <c r="P33" s="66"/>
      <c r="Q33" s="67"/>
      <c r="S33" s="68" t="s">
        <v>96</v>
      </c>
      <c r="T33" s="68" t="s">
        <v>96</v>
      </c>
      <c r="U33" s="68" t="s">
        <v>96</v>
      </c>
      <c r="V33" s="68" t="s">
        <v>96</v>
      </c>
      <c r="W33" s="68" t="s">
        <v>96</v>
      </c>
    </row>
  </sheetData>
  <mergeCells count="18">
    <mergeCell ref="M4:M5"/>
    <mergeCell ref="A4:A5"/>
    <mergeCell ref="B4:B5"/>
    <mergeCell ref="C4:C5"/>
    <mergeCell ref="E4:E5"/>
    <mergeCell ref="F4:F5"/>
    <mergeCell ref="G4:G5"/>
    <mergeCell ref="H4:L4"/>
    <mergeCell ref="D4:D5"/>
    <mergeCell ref="Z4:Z5"/>
    <mergeCell ref="X4:X5"/>
    <mergeCell ref="Y4:Y5"/>
    <mergeCell ref="N4:N5"/>
    <mergeCell ref="O4:O5"/>
    <mergeCell ref="P4:P5"/>
    <mergeCell ref="Q4:Q5"/>
    <mergeCell ref="R4:R5"/>
    <mergeCell ref="S4:W4"/>
  </mergeCells>
  <phoneticPr fontId="16" type="noConversion"/>
  <conditionalFormatting sqref="R6:R20">
    <cfRule type="expression" dxfId="106" priority="1">
      <formula>R6= "Extreme"</formula>
    </cfRule>
    <cfRule type="expression" dxfId="105" priority="2">
      <formula>R6= "High"</formula>
    </cfRule>
    <cfRule type="expression" dxfId="104" priority="3">
      <formula>R6= "Moderate"</formula>
    </cfRule>
    <cfRule type="expression" dxfId="103" priority="4">
      <formula>R6= "Low"</formula>
    </cfRule>
  </conditionalFormatting>
  <conditionalFormatting sqref="S6:W20">
    <cfRule type="expression" dxfId="102" priority="6">
      <formula>S6= "Very High"</formula>
    </cfRule>
    <cfRule type="expression" dxfId="101" priority="7">
      <formula>S6= "High"</formula>
    </cfRule>
    <cfRule type="expression" dxfId="100" priority="8">
      <formula>S6= "Moderate"</formula>
    </cfRule>
    <cfRule type="expression" dxfId="99" priority="9">
      <formula>S6= "Low"</formula>
    </cfRule>
  </conditionalFormatting>
  <conditionalFormatting sqref="S6:W33">
    <cfRule type="expression" dxfId="98" priority="5">
      <formula>S6="Very low"</formula>
    </cfRule>
  </conditionalFormatting>
  <conditionalFormatting sqref="S21:W33">
    <cfRule type="expression" dxfId="97" priority="38">
      <formula>S21= "Extreme"</formula>
    </cfRule>
    <cfRule type="expression" dxfId="96" priority="39">
      <formula>S21= "High"</formula>
    </cfRule>
    <cfRule type="expression" dxfId="95" priority="40">
      <formula>S21= "Moderate"</formula>
    </cfRule>
    <cfRule type="expression" dxfId="94" priority="41">
      <formula>S21= "Low"</formula>
    </cfRule>
  </conditionalFormatting>
  <pageMargins left="0.70866141732283472" right="0.70866141732283472" top="0.74803149606299213" bottom="0.74803149606299213" header="0.31496062992125984" footer="0.31496062992125984"/>
  <pageSetup paperSize="8" scale="62"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586CCB6-1FC7-4DE1-A2F1-E8A1A72EFF43}">
          <x14:formula1>
            <xm:f>Validation!$B$4:$B$7</xm:f>
          </x14:formula1>
          <xm:sqref>H21:L33</xm:sqref>
        </x14:dataValidation>
        <x14:dataValidation type="list" allowBlank="1" showInputMessage="1" showErrorMessage="1" xr:uid="{31DE8DE8-1125-4694-BB1E-89214D4DD3F8}">
          <x14:formula1>
            <xm:f>Validation!$B$25:$B$28</xm:f>
          </x14:formula1>
          <xm:sqref>N21:N33</xm:sqref>
        </x14:dataValidation>
        <x14:dataValidation type="list" allowBlank="1" showInputMessage="1" showErrorMessage="1" xr:uid="{B2E9D7D2-EFB6-49F8-84D6-1481040F97A6}">
          <x14:formula1>
            <xm:f>Validation!$B$19:$B$22</xm:f>
          </x14:formula1>
          <xm:sqref>P21:P33</xm:sqref>
        </x14:dataValidation>
        <x14:dataValidation type="list" allowBlank="1" showInputMessage="1" showErrorMessage="1" xr:uid="{CA9151CE-BDF1-4C12-B4D0-B85F0AA92809}">
          <x14:formula1>
            <xm:f>Validation!$B$18:$B$22</xm:f>
          </x14:formula1>
          <xm:sqref>P6:P20</xm:sqref>
        </x14:dataValidation>
        <x14:dataValidation type="list" allowBlank="1" showInputMessage="1" showErrorMessage="1" xr:uid="{A60CF556-999C-4753-ACF5-C552401DC8FA}">
          <x14:formula1>
            <xm:f>Validation!$B$25:$B$29</xm:f>
          </x14:formula1>
          <xm:sqref>N6:N20</xm:sqref>
        </x14:dataValidation>
        <x14:dataValidation type="list" allowBlank="1" showInputMessage="1" showErrorMessage="1" xr:uid="{45386DE1-CAB5-4E4E-8477-C161B6320486}">
          <x14:formula1>
            <xm:f>Validation!$B$4:$B$8</xm:f>
          </x14:formula1>
          <xm:sqref>H6:L20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95F4-D4CE-4BA3-BB9D-FBF8AB739293}">
  <sheetPr>
    <tabColor theme="4" tint="-0.499984740745262"/>
    <pageSetUpPr fitToPage="1"/>
  </sheetPr>
  <dimension ref="A1:V12"/>
  <sheetViews>
    <sheetView showGridLines="0" showRuler="0" view="pageBreakPreview" zoomScale="90" zoomScaleNormal="40" zoomScaleSheetLayoutView="9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8.54296875" style="44" customWidth="1"/>
    <col min="2" max="2" width="8.453125" style="44" customWidth="1"/>
    <col min="3" max="3" width="13.26953125" style="44" customWidth="1"/>
    <col min="4" max="4" width="16.26953125" style="44" customWidth="1"/>
    <col min="5" max="5" width="31.7265625" style="44" customWidth="1"/>
    <col min="6" max="6" width="50.7265625" style="44" customWidth="1"/>
    <col min="7" max="7" width="9.54296875" style="81" customWidth="1"/>
    <col min="8" max="8" width="10.26953125" style="81" customWidth="1"/>
    <col min="9" max="9" width="11.453125" style="81" customWidth="1"/>
    <col min="10" max="10" width="11.26953125" style="81" customWidth="1"/>
    <col min="11" max="11" width="11.54296875" style="81" customWidth="1"/>
    <col min="12" max="12" width="48.54296875" style="44" customWidth="1"/>
    <col min="13" max="13" width="13.453125" style="81" customWidth="1"/>
    <col min="14" max="14" width="40.7265625" style="44" customWidth="1"/>
    <col min="15" max="15" width="14.453125" style="81" customWidth="1"/>
    <col min="16" max="16" width="41.453125" style="44" customWidth="1"/>
    <col min="17" max="17" width="14.26953125" style="73" hidden="1" customWidth="1"/>
    <col min="18" max="18" width="10.26953125" style="73" customWidth="1"/>
    <col min="19" max="19" width="10.54296875" style="73" customWidth="1"/>
    <col min="20" max="20" width="9.7265625" style="73" customWidth="1"/>
    <col min="21" max="21" width="11.453125" style="73" customWidth="1"/>
    <col min="22" max="22" width="7.7265625" style="73" customWidth="1"/>
    <col min="23" max="16384" width="9.26953125" style="50"/>
  </cols>
  <sheetData>
    <row r="1" spans="1:22" ht="26" x14ac:dyDescent="0.35">
      <c r="A1" s="43" t="s">
        <v>4</v>
      </c>
      <c r="F1" s="45"/>
      <c r="L1" s="45"/>
      <c r="M1" s="82"/>
      <c r="N1" s="45"/>
      <c r="O1" s="82"/>
      <c r="P1" s="45"/>
      <c r="Q1" s="46"/>
      <c r="R1" s="47"/>
      <c r="S1" s="48"/>
      <c r="T1" s="48"/>
      <c r="U1" s="48"/>
      <c r="V1" s="49"/>
    </row>
    <row r="2" spans="1:22" ht="23.5" x14ac:dyDescent="0.35">
      <c r="A2" s="51" t="s">
        <v>5</v>
      </c>
      <c r="B2" s="51"/>
      <c r="F2" s="45"/>
      <c r="L2" s="45"/>
      <c r="M2" s="82"/>
      <c r="N2" s="45"/>
      <c r="O2" s="82"/>
      <c r="P2" s="45"/>
      <c r="Q2" s="46"/>
      <c r="R2" s="47"/>
      <c r="S2" s="48"/>
      <c r="T2" s="48"/>
      <c r="U2" s="48"/>
      <c r="V2" s="49"/>
    </row>
    <row r="3" spans="1:22" ht="15.5" x14ac:dyDescent="0.35">
      <c r="A3" s="52" t="s">
        <v>478</v>
      </c>
      <c r="F3" s="45"/>
      <c r="L3" s="45"/>
      <c r="M3" s="82"/>
      <c r="N3" s="45"/>
      <c r="O3" s="82"/>
      <c r="P3" s="45"/>
      <c r="Q3" s="46"/>
      <c r="R3" s="47"/>
      <c r="S3" s="48"/>
      <c r="T3" s="48"/>
      <c r="U3" s="48"/>
      <c r="V3" s="49"/>
    </row>
    <row r="4" spans="1:22" ht="44.6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row>
    <row r="5" spans="1:22"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row>
    <row r="6" spans="1:22" ht="204" customHeight="1" x14ac:dyDescent="0.35">
      <c r="A6" s="180" t="s">
        <v>479</v>
      </c>
      <c r="B6" s="141" t="s">
        <v>480</v>
      </c>
      <c r="C6" s="141" t="s">
        <v>481</v>
      </c>
      <c r="D6" s="141" t="s">
        <v>48</v>
      </c>
      <c r="E6" s="169" t="str">
        <f t="shared" ref="E6:E12" si="0">IF(C6="","",_xlfn.CONCAT("Risk to ",LOWER((_xlfn.CONCAT(C6," due to ",D6)))))</f>
        <v>Risk to water availability (groundwater and surface water) for potable use due to dryness and drought</v>
      </c>
      <c r="F6" s="181" t="s">
        <v>482</v>
      </c>
      <c r="G6" s="71" t="s">
        <v>34</v>
      </c>
      <c r="H6" s="71" t="s">
        <v>35</v>
      </c>
      <c r="I6" s="71" t="s">
        <v>35</v>
      </c>
      <c r="J6" s="71" t="s">
        <v>51</v>
      </c>
      <c r="K6" s="71" t="s">
        <v>51</v>
      </c>
      <c r="L6" s="42" t="s">
        <v>483</v>
      </c>
      <c r="M6" s="64" t="s">
        <v>34</v>
      </c>
      <c r="N6" s="76" t="s">
        <v>484</v>
      </c>
      <c r="O6" s="66" t="s">
        <v>60</v>
      </c>
      <c r="P6" s="67" t="s">
        <v>485</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Moderate</v>
      </c>
      <c r="T6" s="68" t="str">
        <f>IFERROR(VLOOKUP(INDEX(Validation!$O$22:$S$26, MATCH($Q6,Validation!$M$22:$M$26,0),MATCH(I6,Validation!$O$20:$S$20,0)),Validation!$I$11:$J$35,2,FALSE), "")</f>
        <v>Moderate</v>
      </c>
      <c r="U6" s="68" t="str">
        <f>IFERROR(VLOOKUP(INDEX(Validation!$O$22:$S$26, MATCH($Q6,Validation!$M$22:$M$26,0),MATCH(J6,Validation!$O$20:$S$20,0)),Validation!$I$11:$J$35,2,FALSE), "")</f>
        <v>High</v>
      </c>
      <c r="V6" s="68" t="str">
        <f>IFERROR(VLOOKUP(INDEX(Validation!$O$22:$S$26, MATCH($Q6,Validation!$M$22:$M$26,0),MATCH(K6,Validation!$O$20:$S$20,0)),Validation!$I$11:$J$35,2,FALSE), "")</f>
        <v>High</v>
      </c>
    </row>
    <row r="7" spans="1:22" s="101" customFormat="1" ht="150.75" customHeight="1" x14ac:dyDescent="0.35">
      <c r="A7" s="153" t="s">
        <v>486</v>
      </c>
      <c r="B7" s="146" t="s">
        <v>480</v>
      </c>
      <c r="C7" s="146" t="s">
        <v>487</v>
      </c>
      <c r="D7" s="146" t="s">
        <v>48</v>
      </c>
      <c r="E7" s="151" t="str">
        <f>IF(C7="","",_xlfn.CONCAT("Risk to ",LOWER((_xlfn.CONCAT(C7," due to ",D7)))))</f>
        <v>Risk to water availability (groundwater and surface water) for primary production due to dryness and drought</v>
      </c>
      <c r="F7" s="182" t="s">
        <v>1189</v>
      </c>
      <c r="G7" s="71" t="s">
        <v>34</v>
      </c>
      <c r="H7" s="71" t="s">
        <v>35</v>
      </c>
      <c r="I7" s="71" t="s">
        <v>35</v>
      </c>
      <c r="J7" s="71" t="s">
        <v>51</v>
      </c>
      <c r="K7" s="71" t="s">
        <v>51</v>
      </c>
      <c r="L7" s="42" t="s">
        <v>483</v>
      </c>
      <c r="M7" s="64" t="s">
        <v>35</v>
      </c>
      <c r="N7" s="76" t="s">
        <v>488</v>
      </c>
      <c r="O7" s="66" t="s">
        <v>38</v>
      </c>
      <c r="P7" s="67" t="s">
        <v>489</v>
      </c>
      <c r="Q7" s="68" t="str">
        <f>IFERROR(VLOOKUP(INDEX(Validation!$O$12:$S$16, MATCH(O7,Validation!$M$12:$M$16,0),MATCH($M7,Validation!$O$10:$S$10,0)),Validation!$F$11:$G$35,2,FALSE), "")</f>
        <v>High</v>
      </c>
      <c r="R7" s="68" t="str">
        <f>IFERROR(VLOOKUP(INDEX(Validation!$O$22:$S$26, MATCH($Q7,Validation!$M$22:$M$26,0),MATCH(G7,Validation!$O$20:$S$20,0)),Validation!$I$11:$J$35,2,FALSE), "")</f>
        <v>Moderate</v>
      </c>
      <c r="S7" s="68" t="str">
        <f>IFERROR(VLOOKUP(INDEX(Validation!$O$22:$S$26, MATCH($Q7,Validation!$M$22:$M$26,0),MATCH(H7,Validation!$O$20:$S$20,0)),Validation!$I$11:$J$35,2,FALSE), "")</f>
        <v>High</v>
      </c>
      <c r="T7" s="68" t="str">
        <f>IFERROR(VLOOKUP(INDEX(Validation!$O$22:$S$26, MATCH($Q7,Validation!$M$22:$M$26,0),MATCH(I7,Validation!$O$20:$S$20,0)),Validation!$I$11:$J$35,2,FALSE), "")</f>
        <v>High</v>
      </c>
      <c r="U7" s="68" t="str">
        <f>IFERROR(VLOOKUP(INDEX(Validation!$O$22:$S$26, MATCH($Q7,Validation!$M$22:$M$26,0),MATCH(J7,Validation!$O$20:$S$20,0)),Validation!$I$11:$J$35,2,FALSE), "")</f>
        <v>Very High</v>
      </c>
      <c r="V7" s="68" t="str">
        <f>IFERROR(VLOOKUP(INDEX(Validation!$O$22:$S$26, MATCH($Q7,Validation!$M$22:$M$26,0),MATCH(K7,Validation!$O$20:$S$20,0)),Validation!$I$11:$J$35,2,FALSE), "")</f>
        <v>Very High</v>
      </c>
    </row>
    <row r="8" spans="1:22" s="101" customFormat="1" ht="91.5" customHeight="1" x14ac:dyDescent="0.35">
      <c r="A8" s="153" t="s">
        <v>490</v>
      </c>
      <c r="B8" s="146" t="s">
        <v>480</v>
      </c>
      <c r="C8" s="146" t="s">
        <v>491</v>
      </c>
      <c r="D8" s="146" t="s">
        <v>251</v>
      </c>
      <c r="E8" s="148" t="s">
        <v>492</v>
      </c>
      <c r="F8" s="149" t="s">
        <v>493</v>
      </c>
      <c r="G8" s="71" t="s">
        <v>35</v>
      </c>
      <c r="H8" s="71" t="s">
        <v>35</v>
      </c>
      <c r="I8" s="71" t="s">
        <v>35</v>
      </c>
      <c r="J8" s="71" t="s">
        <v>51</v>
      </c>
      <c r="K8" s="71" t="s">
        <v>51</v>
      </c>
      <c r="L8" s="42" t="s">
        <v>494</v>
      </c>
      <c r="M8" s="64" t="s">
        <v>35</v>
      </c>
      <c r="N8" s="76" t="s">
        <v>495</v>
      </c>
      <c r="O8" s="66" t="s">
        <v>35</v>
      </c>
      <c r="P8" s="67" t="s">
        <v>496</v>
      </c>
      <c r="Q8" s="68" t="str">
        <f>IFERROR(VLOOKUP(INDEX(Validation!$O$12:$S$16, MATCH(O8,Validation!$M$12:$M$16,0),MATCH($M8,Validation!$O$10:$S$10,0)),Validation!$F$11:$G$35,2,FALSE), "")</f>
        <v>Low</v>
      </c>
      <c r="R8" s="68" t="str">
        <f>IFERROR(VLOOKUP(INDEX(Validation!$O$22:$S$26, MATCH($Q8,Validation!$M$22:$M$26,0),MATCH(G8,Validation!$O$20:$S$20,0)),Validation!$I$11:$J$35,2,FALSE), "")</f>
        <v>Low</v>
      </c>
      <c r="S8" s="68" t="str">
        <f>IFERROR(VLOOKUP(INDEX(Validation!$O$22:$S$26, MATCH($Q8,Validation!$M$22:$M$26,0),MATCH(H8,Validation!$O$20:$S$20,0)),Validation!$I$11:$J$35,2,FALSE), "")</f>
        <v>Low</v>
      </c>
      <c r="T8" s="68" t="str">
        <f>IFERROR(VLOOKUP(INDEX(Validation!$O$22:$S$26, MATCH($Q8,Validation!$M$22:$M$26,0),MATCH(I8,Validation!$O$20:$S$20,0)),Validation!$I$11:$J$35,2,FALSE), "")</f>
        <v>Low</v>
      </c>
      <c r="U8" s="68" t="str">
        <f>IFERROR(VLOOKUP(INDEX(Validation!$O$22:$S$26, MATCH($Q8,Validation!$M$22:$M$26,0),MATCH(J8,Validation!$O$20:$S$20,0)),Validation!$I$11:$J$35,2,FALSE), "")</f>
        <v>Moderate</v>
      </c>
      <c r="V8" s="68" t="str">
        <f>IFERROR(VLOOKUP(INDEX(Validation!$O$22:$S$26, MATCH($Q8,Validation!$M$22:$M$26,0),MATCH(K8,Validation!$O$20:$S$20,0)),Validation!$I$11:$J$35,2,FALSE), "")</f>
        <v>Moderate</v>
      </c>
    </row>
    <row r="9" spans="1:22" ht="108" customHeight="1" x14ac:dyDescent="0.35">
      <c r="A9" s="153" t="s">
        <v>497</v>
      </c>
      <c r="B9" s="146" t="s">
        <v>480</v>
      </c>
      <c r="C9" s="146" t="s">
        <v>487</v>
      </c>
      <c r="D9" s="146" t="s">
        <v>251</v>
      </c>
      <c r="E9" s="148" t="str">
        <f>IF(C9="","",_xlfn.CONCAT("Risk to ",LOWER((_xlfn.CONCAT(C9," due to ",D9)))))</f>
        <v>Risk to water availability (groundwater and surface water) for primary production due to groundwater rise and salinity stress in low lying areas</v>
      </c>
      <c r="F9" s="149" t="s">
        <v>498</v>
      </c>
      <c r="G9" s="71" t="s">
        <v>38</v>
      </c>
      <c r="H9" s="71" t="s">
        <v>38</v>
      </c>
      <c r="I9" s="71" t="s">
        <v>34</v>
      </c>
      <c r="J9" s="71" t="s">
        <v>34</v>
      </c>
      <c r="K9" s="71" t="s">
        <v>35</v>
      </c>
      <c r="L9" s="42" t="s">
        <v>499</v>
      </c>
      <c r="M9" s="64" t="s">
        <v>34</v>
      </c>
      <c r="N9" s="76" t="s">
        <v>500</v>
      </c>
      <c r="O9" s="66" t="s">
        <v>60</v>
      </c>
      <c r="P9" s="67" t="s">
        <v>501</v>
      </c>
      <c r="Q9" s="68" t="str">
        <f>IFERROR(VLOOKUP(INDEX(Validation!$O$12:$S$16, MATCH(O9,Validation!$M$12:$M$16,0),MATCH($M9,Validation!$O$10:$S$10,0)),Validation!$F$11:$G$35,2,FALSE), "")</f>
        <v>Moderate</v>
      </c>
      <c r="R9" s="68" t="str">
        <f>IFERROR(VLOOKUP(INDEX(Validation!$O$22:$S$26, MATCH($Q9,Validation!$M$22:$M$26,0),MATCH(G9,Validation!$O$20:$S$20,0)),Validation!$I$11:$J$35,2,FALSE), "")</f>
        <v>Low</v>
      </c>
      <c r="S9" s="68" t="str">
        <f>IFERROR(VLOOKUP(INDEX(Validation!$O$22:$S$26, MATCH($Q9,Validation!$M$22:$M$26,0),MATCH(H9,Validation!$O$20:$S$20,0)),Validation!$I$11:$J$35,2,FALSE), "")</f>
        <v>Low</v>
      </c>
      <c r="T9" s="68" t="str">
        <f>IFERROR(VLOOKUP(INDEX(Validation!$O$22:$S$26, MATCH($Q9,Validation!$M$22:$M$26,0),MATCH(I9,Validation!$O$20:$S$20,0)),Validation!$I$11:$J$35,2,FALSE), "")</f>
        <v>Moderate</v>
      </c>
      <c r="U9" s="68" t="str">
        <f>IFERROR(VLOOKUP(INDEX(Validation!$O$22:$S$26, MATCH($Q9,Validation!$M$22:$M$26,0),MATCH(J9,Validation!$O$20:$S$20,0)),Validation!$I$11:$J$35,2,FALSE), "")</f>
        <v>Moderate</v>
      </c>
      <c r="V9" s="68" t="str">
        <f>IFERROR(VLOOKUP(INDEX(Validation!$O$22:$S$26, MATCH($Q9,Validation!$M$22:$M$26,0),MATCH(K9,Validation!$O$20:$S$20,0)),Validation!$I$11:$J$35,2,FALSE), "")</f>
        <v>Moderate</v>
      </c>
    </row>
    <row r="10" spans="1:22" ht="94.5" customHeight="1" x14ac:dyDescent="0.35">
      <c r="A10" s="153" t="s">
        <v>502</v>
      </c>
      <c r="B10" s="146" t="s">
        <v>480</v>
      </c>
      <c r="C10" s="146" t="s">
        <v>503</v>
      </c>
      <c r="D10" s="146" t="s">
        <v>71</v>
      </c>
      <c r="E10" s="148" t="str">
        <f t="shared" si="0"/>
        <v>Risk to water availability (surface water) due to increased fire weather</v>
      </c>
      <c r="F10" s="149" t="s">
        <v>504</v>
      </c>
      <c r="G10" s="71" t="s">
        <v>410</v>
      </c>
      <c r="H10" s="71" t="s">
        <v>410</v>
      </c>
      <c r="I10" s="71" t="s">
        <v>410</v>
      </c>
      <c r="J10" s="71" t="s">
        <v>38</v>
      </c>
      <c r="K10" s="71" t="s">
        <v>34</v>
      </c>
      <c r="L10" s="42" t="s">
        <v>505</v>
      </c>
      <c r="M10" s="64" t="s">
        <v>35</v>
      </c>
      <c r="N10" s="76" t="s">
        <v>506</v>
      </c>
      <c r="O10" s="66" t="s">
        <v>507</v>
      </c>
      <c r="P10" s="67" t="s">
        <v>508</v>
      </c>
      <c r="Q10" s="68" t="str">
        <f>IFERROR(VLOOKUP(INDEX(Validation!$O$12:$S$16, MATCH(O10,Validation!$M$12:$M$16,0),MATCH($M10,Validation!$O$10:$S$10,0)),Validation!$F$11:$G$35,2,FALSE), "")</f>
        <v>Very Low</v>
      </c>
      <c r="R10" s="68" t="str">
        <f>IFERROR(VLOOKUP(INDEX(Validation!$O$22:$S$26, MATCH($Q10,Validation!$M$22:$M$26,0),MATCH(G10,Validation!$O$20:$S$20,0)),Validation!$I$11:$J$35,2,FALSE), "")</f>
        <v>Very Low</v>
      </c>
      <c r="S10" s="68" t="str">
        <f>IFERROR(VLOOKUP(INDEX(Validation!$O$22:$S$26, MATCH($Q10,Validation!$M$22:$M$26,0),MATCH(H10,Validation!$O$20:$S$20,0)),Validation!$I$11:$J$35,2,FALSE), "")</f>
        <v>Very Low</v>
      </c>
      <c r="T10" s="68" t="str">
        <f>IFERROR(VLOOKUP(INDEX(Validation!$O$22:$S$26, MATCH($Q10,Validation!$M$22:$M$26,0),MATCH(I10,Validation!$O$20:$S$20,0)),Validation!$I$11:$J$35,2,FALSE), "")</f>
        <v>Very Low</v>
      </c>
      <c r="U10" s="68" t="str">
        <f>IFERROR(VLOOKUP(INDEX(Validation!$O$22:$S$26, MATCH($Q10,Validation!$M$22:$M$26,0),MATCH(J10,Validation!$O$20:$S$20,0)),Validation!$I$11:$J$35,2,FALSE), "")</f>
        <v>Very Low</v>
      </c>
      <c r="V10" s="68" t="str">
        <f>IFERROR(VLOOKUP(INDEX(Validation!$O$22:$S$26, MATCH($Q10,Validation!$M$22:$M$26,0),MATCH(K10,Validation!$O$20:$S$20,0)),Validation!$I$11:$J$35,2,FALSE), "")</f>
        <v>Very Low</v>
      </c>
    </row>
    <row r="11" spans="1:22" ht="166.5" customHeight="1" x14ac:dyDescent="0.35">
      <c r="A11" s="153" t="s">
        <v>509</v>
      </c>
      <c r="B11" s="146" t="s">
        <v>480</v>
      </c>
      <c r="C11" s="146" t="s">
        <v>510</v>
      </c>
      <c r="D11" s="146" t="s">
        <v>32</v>
      </c>
      <c r="E11" s="148" t="str">
        <f>IF(C11="","",_xlfn.CONCAT("Risk to ",LOWER((_xlfn.CONCAT(C11," due to ",D11)))))</f>
        <v>Risk to water quality for potable supplies due to increased extreme rainfall and flooding</v>
      </c>
      <c r="F11" s="152" t="s">
        <v>1174</v>
      </c>
      <c r="G11" s="71" t="s">
        <v>35</v>
      </c>
      <c r="H11" s="71" t="s">
        <v>35</v>
      </c>
      <c r="I11" s="71" t="s">
        <v>35</v>
      </c>
      <c r="J11" s="71" t="s">
        <v>51</v>
      </c>
      <c r="K11" s="71" t="s">
        <v>51</v>
      </c>
      <c r="L11" s="42" t="s">
        <v>511</v>
      </c>
      <c r="M11" s="64" t="s">
        <v>35</v>
      </c>
      <c r="N11" s="76" t="s">
        <v>512</v>
      </c>
      <c r="O11" s="66" t="s">
        <v>38</v>
      </c>
      <c r="P11" s="67" t="s">
        <v>513</v>
      </c>
      <c r="Q11" s="68" t="str">
        <f>IFERROR(VLOOKUP(INDEX(Validation!$O$12:$S$16, MATCH(O11,Validation!$M$12:$M$16,0),MATCH($M11,Validation!$O$10:$S$10,0)),Validation!$F$11:$G$35,2,FALSE), "")</f>
        <v>High</v>
      </c>
      <c r="R11" s="68" t="str">
        <f>IFERROR(VLOOKUP(INDEX(Validation!$O$22:$S$26, MATCH($Q11,Validation!$M$22:$M$26,0),MATCH(G11,Validation!$O$20:$S$20,0)),Validation!$I$11:$J$35,2,FALSE), "")</f>
        <v>High</v>
      </c>
      <c r="S11" s="68" t="str">
        <f>IFERROR(VLOOKUP(INDEX(Validation!$O$22:$S$26, MATCH($Q11,Validation!$M$22:$M$26,0),MATCH(H11,Validation!$O$20:$S$20,0)),Validation!$I$11:$J$35,2,FALSE), "")</f>
        <v>High</v>
      </c>
      <c r="T11" s="68" t="str">
        <f>IFERROR(VLOOKUP(INDEX(Validation!$O$22:$S$26, MATCH($Q11,Validation!$M$22:$M$26,0),MATCH(I11,Validation!$O$20:$S$20,0)),Validation!$I$11:$J$35,2,FALSE), "")</f>
        <v>High</v>
      </c>
      <c r="U11" s="68" t="str">
        <f>IFERROR(VLOOKUP(INDEX(Validation!$O$22:$S$26, MATCH($Q11,Validation!$M$22:$M$26,0),MATCH(J11,Validation!$O$20:$S$20,0)),Validation!$I$11:$J$35,2,FALSE), "")</f>
        <v>Very High</v>
      </c>
      <c r="V11" s="68" t="str">
        <f>IFERROR(VLOOKUP(INDEX(Validation!$O$22:$S$26, MATCH($Q11,Validation!$M$22:$M$26,0),MATCH(K11,Validation!$O$20:$S$20,0)),Validation!$I$11:$J$35,2,FALSE), "")</f>
        <v>Very High</v>
      </c>
    </row>
    <row r="12" spans="1:22" ht="165" customHeight="1" x14ac:dyDescent="0.35">
      <c r="A12" s="154" t="s">
        <v>514</v>
      </c>
      <c r="B12" s="155" t="s">
        <v>480</v>
      </c>
      <c r="C12" s="155" t="s">
        <v>515</v>
      </c>
      <c r="D12" s="155" t="s">
        <v>56</v>
      </c>
      <c r="E12" s="156" t="str">
        <f t="shared" si="0"/>
        <v>Risk to water quality due to higher temperature (including increased hot days)</v>
      </c>
      <c r="F12" s="175" t="s">
        <v>516</v>
      </c>
      <c r="G12" s="71" t="s">
        <v>34</v>
      </c>
      <c r="H12" s="71" t="s">
        <v>34</v>
      </c>
      <c r="I12" s="71" t="s">
        <v>34</v>
      </c>
      <c r="J12" s="71" t="s">
        <v>35</v>
      </c>
      <c r="K12" s="71" t="s">
        <v>35</v>
      </c>
      <c r="L12" s="42" t="s">
        <v>517</v>
      </c>
      <c r="M12" s="64" t="s">
        <v>35</v>
      </c>
      <c r="N12" s="76" t="s">
        <v>518</v>
      </c>
      <c r="O12" s="66" t="s">
        <v>60</v>
      </c>
      <c r="P12" s="67" t="s">
        <v>519</v>
      </c>
      <c r="Q12" s="68" t="str">
        <f>IFERROR(VLOOKUP(INDEX(Validation!$O$12:$S$16, MATCH(O12,Validation!$M$12:$M$16,0),MATCH($M12,Validation!$O$10:$S$10,0)),Validation!$F$11:$G$35,2,FALSE), "")</f>
        <v>Moderate</v>
      </c>
      <c r="R12" s="68" t="str">
        <f>IFERROR(VLOOKUP(INDEX(Validation!$O$22:$S$26, MATCH($Q12,Validation!$M$22:$M$26,0),MATCH(G12,Validation!$O$20:$S$20,0)),Validation!$I$11:$J$35,2,FALSE), "")</f>
        <v>Moderate</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Moderate</v>
      </c>
      <c r="V12" s="68" t="str">
        <f>IFERROR(VLOOKUP(INDEX(Validation!$O$22:$S$26, MATCH($Q12,Validation!$M$22:$M$26,0),MATCH(K12,Validation!$O$20:$S$20,0)),Validation!$I$11:$J$35,2,FALSE), "")</f>
        <v>Moderate</v>
      </c>
    </row>
  </sheetData>
  <mergeCells count="14">
    <mergeCell ref="R4:V4"/>
    <mergeCell ref="L4:L5"/>
    <mergeCell ref="A4:A5"/>
    <mergeCell ref="B4:B5"/>
    <mergeCell ref="C4:C5"/>
    <mergeCell ref="D4:D5"/>
    <mergeCell ref="E4:E5"/>
    <mergeCell ref="F4:F5"/>
    <mergeCell ref="G4:K4"/>
    <mergeCell ref="M4:M5"/>
    <mergeCell ref="N4:N5"/>
    <mergeCell ref="O4:O5"/>
    <mergeCell ref="P4:P5"/>
    <mergeCell ref="Q4:Q5"/>
  </mergeCells>
  <phoneticPr fontId="16" type="noConversion"/>
  <conditionalFormatting sqref="Q6:Q12">
    <cfRule type="expression" dxfId="93" priority="5">
      <formula>Q6= "Extreme"</formula>
    </cfRule>
    <cfRule type="expression" dxfId="92" priority="6">
      <formula>Q6= "High"</formula>
    </cfRule>
    <cfRule type="expression" dxfId="91" priority="7">
      <formula>Q6= "Moderate"</formula>
    </cfRule>
    <cfRule type="expression" dxfId="90" priority="8">
      <formula>Q6= "Low"</formula>
    </cfRule>
  </conditionalFormatting>
  <conditionalFormatting sqref="R6:V12">
    <cfRule type="expression" dxfId="89" priority="9">
      <formula>R6="Very low"</formula>
    </cfRule>
    <cfRule type="expression" dxfId="88" priority="10">
      <formula>R6= "Very High"</formula>
    </cfRule>
    <cfRule type="expression" dxfId="87" priority="11">
      <formula>R6= "High"</formula>
    </cfRule>
    <cfRule type="expression" dxfId="86" priority="12">
      <formula>R6= "Moderate"</formula>
    </cfRule>
    <cfRule type="expression" dxfId="85" priority="13">
      <formula>R6= "Low"</formula>
    </cfRule>
  </conditionalFormatting>
  <pageMargins left="0.70866141732283472" right="0.70866141732283472" top="0.74803149606299213" bottom="0.74803149606299213" header="0.31496062992125984" footer="0.31496062992125984"/>
  <pageSetup paperSize="8" scale="49"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48B0C1E-84D6-4E32-8EAC-9CB438A47DC4}">
          <x14:formula1>
            <xm:f>Validation!$B$4:$B$8</xm:f>
          </x14:formula1>
          <xm:sqref>G6:K12</xm:sqref>
        </x14:dataValidation>
        <x14:dataValidation type="list" allowBlank="1" showInputMessage="1" showErrorMessage="1" xr:uid="{259127E8-A40A-4853-8B10-6D5E2EED0DEF}">
          <x14:formula1>
            <xm:f>Validation!$B$25:$B$29</xm:f>
          </x14:formula1>
          <xm:sqref>M6:M12</xm:sqref>
        </x14:dataValidation>
        <x14:dataValidation type="list" allowBlank="1" showInputMessage="1" showErrorMessage="1" xr:uid="{F28EEE9C-93EB-4130-BECF-BEB6C0A9E89C}">
          <x14:formula1>
            <xm:f>Validation!$B$18:$B$22</xm:f>
          </x14:formula1>
          <xm:sqref>O6:O12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657AE-EA1E-4786-A2D2-D08614E9D511}">
  <sheetPr>
    <tabColor theme="4" tint="-0.499984740745262"/>
    <pageSetUpPr fitToPage="1"/>
  </sheetPr>
  <dimension ref="A1:W25"/>
  <sheetViews>
    <sheetView showGridLines="0" showRuler="0" view="pageBreakPreview" zoomScaleNormal="55" zoomScaleSheetLayoutView="10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7.26953125" style="44" customWidth="1"/>
    <col min="2" max="2" width="7.7265625" style="44" customWidth="1"/>
    <col min="3" max="3" width="13.26953125" style="44" customWidth="1"/>
    <col min="4" max="4" width="16.26953125" style="44" hidden="1" customWidth="1"/>
    <col min="5" max="5" width="16.26953125" style="44" customWidth="1"/>
    <col min="6" max="6" width="28.453125" style="44" customWidth="1"/>
    <col min="7" max="7" width="52.26953125" style="44" customWidth="1"/>
    <col min="8" max="12" width="11.26953125" style="44" customWidth="1"/>
    <col min="13" max="13" width="21.453125" style="44" customWidth="1"/>
    <col min="14" max="14" width="10.26953125" style="44" customWidth="1"/>
    <col min="15" max="15" width="48.26953125" style="44" customWidth="1"/>
    <col min="16" max="16" width="10.453125" style="81" customWidth="1"/>
    <col min="17" max="17" width="31.26953125" style="44" customWidth="1"/>
    <col min="18" max="18" width="11.7265625" style="73" hidden="1" customWidth="1"/>
    <col min="19" max="23" width="9.54296875" style="73" customWidth="1"/>
    <col min="24" max="16384" width="9.26953125" style="50"/>
  </cols>
  <sheetData>
    <row r="1" spans="1:23" ht="26" x14ac:dyDescent="0.35">
      <c r="A1" s="43" t="s">
        <v>4</v>
      </c>
      <c r="G1" s="45"/>
      <c r="M1" s="45"/>
      <c r="N1" s="45"/>
      <c r="O1" s="45"/>
      <c r="P1" s="82"/>
      <c r="Q1" s="45"/>
      <c r="R1" s="46"/>
      <c r="S1" s="47"/>
      <c r="T1" s="48"/>
      <c r="U1" s="48"/>
      <c r="V1" s="48"/>
      <c r="W1" s="49"/>
    </row>
    <row r="2" spans="1:23" ht="23.5" x14ac:dyDescent="0.35">
      <c r="A2" s="51" t="s">
        <v>5</v>
      </c>
      <c r="B2" s="51"/>
      <c r="G2" s="45"/>
      <c r="M2" s="45"/>
      <c r="N2" s="45"/>
      <c r="O2" s="45"/>
      <c r="P2" s="82"/>
      <c r="Q2" s="45"/>
      <c r="R2" s="46"/>
      <c r="S2" s="47"/>
      <c r="T2" s="48"/>
      <c r="U2" s="48"/>
      <c r="V2" s="48"/>
      <c r="W2" s="49"/>
    </row>
    <row r="3" spans="1:23" ht="15.5" x14ac:dyDescent="0.35">
      <c r="A3" s="52" t="s">
        <v>520</v>
      </c>
      <c r="G3" s="45"/>
      <c r="M3" s="45"/>
      <c r="N3" s="45"/>
      <c r="O3" s="45"/>
      <c r="P3" s="82"/>
      <c r="Q3" s="45"/>
      <c r="R3" s="46"/>
      <c r="S3" s="47"/>
      <c r="T3" s="48"/>
      <c r="U3" s="48"/>
      <c r="V3" s="48"/>
      <c r="W3" s="49"/>
    </row>
    <row r="4" spans="1:23" ht="25.5" customHeight="1" x14ac:dyDescent="0.35">
      <c r="A4" s="227" t="s">
        <v>7</v>
      </c>
      <c r="B4" s="227" t="s">
        <v>8</v>
      </c>
      <c r="C4" s="227" t="s">
        <v>9</v>
      </c>
      <c r="D4" s="227" t="s">
        <v>98</v>
      </c>
      <c r="E4" s="227" t="s">
        <v>10</v>
      </c>
      <c r="F4" s="227" t="s">
        <v>11</v>
      </c>
      <c r="G4" s="225" t="s">
        <v>12</v>
      </c>
      <c r="H4" s="217" t="s">
        <v>13</v>
      </c>
      <c r="I4" s="217"/>
      <c r="J4" s="217"/>
      <c r="K4" s="217"/>
      <c r="L4" s="217"/>
      <c r="M4" s="218" t="s">
        <v>14</v>
      </c>
      <c r="N4" s="218" t="s">
        <v>15</v>
      </c>
      <c r="O4" s="218" t="s">
        <v>16</v>
      </c>
      <c r="P4" s="218" t="s">
        <v>17</v>
      </c>
      <c r="Q4" s="218" t="s">
        <v>18</v>
      </c>
      <c r="R4" s="220" t="s">
        <v>19</v>
      </c>
      <c r="S4" s="222" t="s">
        <v>20</v>
      </c>
      <c r="T4" s="223"/>
      <c r="U4" s="223"/>
      <c r="V4" s="223"/>
      <c r="W4" s="224"/>
    </row>
    <row r="5" spans="1:23" ht="39" customHeight="1" x14ac:dyDescent="0.35">
      <c r="A5" s="227"/>
      <c r="B5" s="227"/>
      <c r="C5" s="227"/>
      <c r="D5" s="227"/>
      <c r="E5" s="227"/>
      <c r="F5" s="227"/>
      <c r="G5" s="226"/>
      <c r="H5" s="55" t="s">
        <v>24</v>
      </c>
      <c r="I5" s="55" t="s">
        <v>25</v>
      </c>
      <c r="J5" s="55" t="s">
        <v>26</v>
      </c>
      <c r="K5" s="55" t="s">
        <v>27</v>
      </c>
      <c r="L5" s="55" t="s">
        <v>28</v>
      </c>
      <c r="M5" s="219"/>
      <c r="N5" s="219"/>
      <c r="O5" s="219"/>
      <c r="P5" s="219"/>
      <c r="Q5" s="219"/>
      <c r="R5" s="221"/>
      <c r="S5" s="58" t="s">
        <v>24</v>
      </c>
      <c r="T5" s="58" t="s">
        <v>25</v>
      </c>
      <c r="U5" s="58" t="s">
        <v>26</v>
      </c>
      <c r="V5" s="58" t="s">
        <v>27</v>
      </c>
      <c r="W5" s="58" t="s">
        <v>28</v>
      </c>
    </row>
    <row r="6" spans="1:23" ht="96.65" customHeight="1" x14ac:dyDescent="0.35">
      <c r="A6" s="140" t="s">
        <v>521</v>
      </c>
      <c r="B6" s="141" t="s">
        <v>480</v>
      </c>
      <c r="C6" s="141" t="s">
        <v>522</v>
      </c>
      <c r="D6" s="172"/>
      <c r="E6" s="141" t="s">
        <v>32</v>
      </c>
      <c r="F6" s="143" t="s">
        <v>523</v>
      </c>
      <c r="G6" s="181" t="s">
        <v>1136</v>
      </c>
      <c r="H6" s="71" t="s">
        <v>34</v>
      </c>
      <c r="I6" s="71" t="s">
        <v>34</v>
      </c>
      <c r="J6" s="71" t="s">
        <v>34</v>
      </c>
      <c r="K6" s="71" t="s">
        <v>35</v>
      </c>
      <c r="L6" s="71" t="s">
        <v>51</v>
      </c>
      <c r="M6" s="42" t="s">
        <v>1137</v>
      </c>
      <c r="N6" s="64" t="s">
        <v>34</v>
      </c>
      <c r="O6" s="76" t="s">
        <v>524</v>
      </c>
      <c r="P6" s="66" t="s">
        <v>38</v>
      </c>
      <c r="Q6" s="67" t="s">
        <v>525</v>
      </c>
      <c r="R6" s="68" t="str">
        <f>IFERROR(VLOOKUP(INDEX(Validation!$O$12:$S$16, MATCH(P6,Validation!$M$12:$M$16,0),MATCH($N6,Validation!$O$10:$S$10,0)),Validation!$F$11:$G$35,2,FALSE), "")</f>
        <v>Moderate</v>
      </c>
      <c r="S6" s="68" t="str">
        <f>IFERROR(VLOOKUP(INDEX(Validation!$O$22:$S$26, MATCH($R6,Validation!$M$22:$M$26,0),MATCH(H6,Validation!$O$20:$S$20,0)),Validation!$I$11:$J$35,2,FALSE), "")</f>
        <v>Moderate</v>
      </c>
      <c r="T6" s="68" t="str">
        <f>IFERROR(VLOOKUP(INDEX(Validation!$O$22:$S$26, MATCH($R6,Validation!$M$22:$M$26,0),MATCH(I6,Validation!$O$20:$S$20,0)),Validation!$I$11:$J$35,2,FALSE), "")</f>
        <v>Moderate</v>
      </c>
      <c r="U6" s="68" t="str">
        <f>IFERROR(VLOOKUP(INDEX(Validation!$O$22:$S$26, MATCH($R6,Validation!$M$22:$M$26,0),MATCH(J6,Validation!$O$20:$S$20,0)),Validation!$I$11:$J$35,2,FALSE), "")</f>
        <v>Moderate</v>
      </c>
      <c r="V6" s="68" t="str">
        <f>IFERROR(VLOOKUP(INDEX(Validation!$O$22:$S$26, MATCH($R6,Validation!$M$22:$M$26,0),MATCH(K6,Validation!$O$20:$S$20,0)),Validation!$I$11:$J$35,2,FALSE), "")</f>
        <v>Moderate</v>
      </c>
      <c r="W6" s="68" t="str">
        <f>IFERROR(VLOOKUP(INDEX(Validation!$O$22:$S$26, MATCH($R6,Validation!$M$22:$M$26,0),MATCH(L6,Validation!$O$20:$S$20,0)),Validation!$I$11:$J$35,2,FALSE), "")</f>
        <v>High</v>
      </c>
    </row>
    <row r="7" spans="1:23" ht="96.65" customHeight="1" x14ac:dyDescent="0.35">
      <c r="A7" s="145" t="s">
        <v>526</v>
      </c>
      <c r="B7" s="146" t="s">
        <v>480</v>
      </c>
      <c r="C7" s="146" t="s">
        <v>527</v>
      </c>
      <c r="D7" s="173"/>
      <c r="E7" s="146" t="s">
        <v>32</v>
      </c>
      <c r="F7" s="148" t="s">
        <v>528</v>
      </c>
      <c r="G7" s="182" t="s">
        <v>529</v>
      </c>
      <c r="H7" s="71" t="s">
        <v>410</v>
      </c>
      <c r="I7" s="71" t="s">
        <v>410</v>
      </c>
      <c r="J7" s="71" t="s">
        <v>410</v>
      </c>
      <c r="K7" s="71" t="s">
        <v>410</v>
      </c>
      <c r="L7" s="71" t="s">
        <v>38</v>
      </c>
      <c r="M7" s="42" t="s">
        <v>530</v>
      </c>
      <c r="N7" s="64" t="s">
        <v>161</v>
      </c>
      <c r="O7" s="76" t="s">
        <v>531</v>
      </c>
      <c r="P7" s="66" t="s">
        <v>161</v>
      </c>
      <c r="Q7" s="67" t="s">
        <v>532</v>
      </c>
      <c r="R7" s="68" t="str">
        <f>IFERROR(VLOOKUP(INDEX(Validation!$O$12:$S$16, MATCH(P7,Validation!$M$12:$M$16,0),MATCH($N7,Validation!$O$10:$S$10,0)),Validation!$F$11:$G$35,2,FALSE), "")</f>
        <v>Very Low</v>
      </c>
      <c r="S7" s="68" t="str">
        <f>IFERROR(VLOOKUP(INDEX(Validation!$O$22:$S$26, MATCH($R7,Validation!$M$22:$M$26,0),MATCH(H7,Validation!$O$20:$S$20,0)),Validation!$I$11:$J$35,2,FALSE), "")</f>
        <v>Very Low</v>
      </c>
      <c r="T7" s="68" t="str">
        <f>IFERROR(VLOOKUP(INDEX(Validation!$O$22:$S$26, MATCH($R7,Validation!$M$22:$M$26,0),MATCH(I7,Validation!$O$20:$S$20,0)),Validation!$I$11:$J$35,2,FALSE), "")</f>
        <v>Very Low</v>
      </c>
      <c r="U7" s="68" t="str">
        <f>IFERROR(VLOOKUP(INDEX(Validation!$O$22:$S$26, MATCH($R7,Validation!$M$22:$M$26,0),MATCH(J7,Validation!$O$20:$S$20,0)),Validation!$I$11:$J$35,2,FALSE), "")</f>
        <v>Very Low</v>
      </c>
      <c r="V7" s="68" t="str">
        <f>IFERROR(VLOOKUP(INDEX(Validation!$O$22:$S$26, MATCH($R7,Validation!$M$22:$M$26,0),MATCH(K7,Validation!$O$20:$S$20,0)),Validation!$I$11:$J$35,2,FALSE), "")</f>
        <v>Very Low</v>
      </c>
      <c r="W7" s="68" t="str">
        <f>IFERROR(VLOOKUP(INDEX(Validation!$O$22:$S$26, MATCH($R7,Validation!$M$22:$M$26,0),MATCH(L7,Validation!$O$20:$S$20,0)),Validation!$I$11:$J$35,2,FALSE), "")</f>
        <v>Very Low</v>
      </c>
    </row>
    <row r="8" spans="1:23" ht="162.65" customHeight="1" x14ac:dyDescent="0.35">
      <c r="A8" s="145" t="s">
        <v>533</v>
      </c>
      <c r="B8" s="146" t="s">
        <v>480</v>
      </c>
      <c r="C8" s="146" t="s">
        <v>522</v>
      </c>
      <c r="D8" s="173"/>
      <c r="E8" s="146" t="s">
        <v>32</v>
      </c>
      <c r="F8" s="148" t="s">
        <v>534</v>
      </c>
      <c r="G8" s="182" t="s">
        <v>1135</v>
      </c>
      <c r="H8" s="71" t="s">
        <v>34</v>
      </c>
      <c r="I8" s="71" t="s">
        <v>34</v>
      </c>
      <c r="J8" s="71" t="s">
        <v>34</v>
      </c>
      <c r="K8" s="71" t="s">
        <v>35</v>
      </c>
      <c r="L8" s="71" t="s">
        <v>51</v>
      </c>
      <c r="M8" s="63" t="s">
        <v>535</v>
      </c>
      <c r="N8" s="64" t="s">
        <v>35</v>
      </c>
      <c r="O8" s="65" t="s">
        <v>536</v>
      </c>
      <c r="P8" s="66" t="s">
        <v>38</v>
      </c>
      <c r="Q8" s="67" t="s">
        <v>537</v>
      </c>
      <c r="R8" s="68" t="str">
        <f>IFERROR(VLOOKUP(INDEX(Validation!$O$12:$S$16, MATCH(P8,Validation!$M$12:$M$16,0),MATCH($N8,Validation!$O$10:$S$10,0)),Validation!$F$11:$G$35,2,FALSE), "")</f>
        <v>High</v>
      </c>
      <c r="S8" s="68" t="str">
        <f>IFERROR(VLOOKUP(INDEX(Validation!$O$22:$S$26, MATCH($R8,Validation!$M$22:$M$26,0),MATCH(H8,Validation!$O$20:$S$20,0)),Validation!$I$11:$J$35,2,FALSE), "")</f>
        <v>Moderate</v>
      </c>
      <c r="T8" s="68" t="str">
        <f>IFERROR(VLOOKUP(INDEX(Validation!$O$22:$S$26, MATCH($R8,Validation!$M$22:$M$26,0),MATCH(I8,Validation!$O$20:$S$20,0)),Validation!$I$11:$J$35,2,FALSE), "")</f>
        <v>Moderate</v>
      </c>
      <c r="U8" s="68" t="str">
        <f>IFERROR(VLOOKUP(INDEX(Validation!$O$22:$S$26, MATCH($R8,Validation!$M$22:$M$26,0),MATCH(J8,Validation!$O$20:$S$20,0)),Validation!$I$11:$J$35,2,FALSE), "")</f>
        <v>Moderate</v>
      </c>
      <c r="V8" s="68" t="str">
        <f>IFERROR(VLOOKUP(INDEX(Validation!$O$22:$S$26, MATCH($R8,Validation!$M$22:$M$26,0),MATCH(K8,Validation!$O$20:$S$20,0)),Validation!$I$11:$J$35,2,FALSE), "")</f>
        <v>High</v>
      </c>
      <c r="W8" s="68" t="str">
        <f>IFERROR(VLOOKUP(INDEX(Validation!$O$22:$S$26, MATCH($R8,Validation!$M$22:$M$26,0),MATCH(L8,Validation!$O$20:$S$20,0)),Validation!$I$11:$J$35,2,FALSE), "")</f>
        <v>Very High</v>
      </c>
    </row>
    <row r="9" spans="1:23" ht="94.5" customHeight="1" x14ac:dyDescent="0.35">
      <c r="A9" s="145" t="s">
        <v>538</v>
      </c>
      <c r="B9" s="150" t="s">
        <v>480</v>
      </c>
      <c r="C9" s="150" t="s">
        <v>522</v>
      </c>
      <c r="D9" s="176"/>
      <c r="E9" s="150" t="s">
        <v>539</v>
      </c>
      <c r="F9" s="151" t="str">
        <f>IF(C9="","",_xlfn.CONCAT("Risk to ",LOWER((_xlfn.CONCAT(C9," due to ",E9)))))</f>
        <v>Risk to flood defences/stop banks due to changes in variability and seasonality of rainfall</v>
      </c>
      <c r="G9" s="152" t="s">
        <v>1134</v>
      </c>
      <c r="H9" s="71" t="s">
        <v>35</v>
      </c>
      <c r="I9" s="71" t="s">
        <v>35</v>
      </c>
      <c r="J9" s="71" t="s">
        <v>35</v>
      </c>
      <c r="K9" s="71" t="s">
        <v>51</v>
      </c>
      <c r="L9" s="71" t="s">
        <v>51</v>
      </c>
      <c r="M9" s="42"/>
      <c r="N9" s="136" t="s">
        <v>35</v>
      </c>
      <c r="O9" s="79" t="s">
        <v>540</v>
      </c>
      <c r="P9" s="137" t="s">
        <v>38</v>
      </c>
      <c r="Q9" s="80" t="s">
        <v>541</v>
      </c>
      <c r="R9" s="68" t="str">
        <f>IFERROR(VLOOKUP(INDEX(Validation!$O$12:$S$16, MATCH(P9,Validation!$M$12:$M$16,0),MATCH($N9,Validation!$O$10:$S$10,0)),Validation!$F$11:$G$35,2,FALSE), "")</f>
        <v>High</v>
      </c>
      <c r="S9" s="68" t="str">
        <f>IFERROR(VLOOKUP(INDEX(Validation!$O$22:$S$26, MATCH($R9,Validation!$M$22:$M$26,0),MATCH(H9,Validation!$O$20:$S$20,0)),Validation!$I$11:$J$35,2,FALSE), "")</f>
        <v>High</v>
      </c>
      <c r="T9" s="68" t="str">
        <f>IFERROR(VLOOKUP(INDEX(Validation!$O$22:$S$26, MATCH($R9,Validation!$M$22:$M$26,0),MATCH(I9,Validation!$O$20:$S$20,0)),Validation!$I$11:$J$35,2,FALSE), "")</f>
        <v>High</v>
      </c>
      <c r="U9" s="68" t="str">
        <f>IFERROR(VLOOKUP(INDEX(Validation!$O$22:$S$26, MATCH($R9,Validation!$M$22:$M$26,0),MATCH(J9,Validation!$O$20:$S$20,0)),Validation!$I$11:$J$35,2,FALSE), "")</f>
        <v>High</v>
      </c>
      <c r="V9" s="68" t="str">
        <f>IFERROR(VLOOKUP(INDEX(Validation!$O$22:$S$26, MATCH($R9,Validation!$M$22:$M$26,0),MATCH(K9,Validation!$O$20:$S$20,0)),Validation!$I$11:$J$35,2,FALSE), "")</f>
        <v>Very High</v>
      </c>
      <c r="W9" s="68" t="str">
        <f>IFERROR(VLOOKUP(INDEX(Validation!$O$22:$S$26, MATCH($R9,Validation!$M$22:$M$26,0),MATCH(L9,Validation!$O$20:$S$20,0)),Validation!$I$11:$J$35,2,FALSE), "")</f>
        <v>Very High</v>
      </c>
    </row>
    <row r="10" spans="1:23" ht="187.5" customHeight="1" x14ac:dyDescent="0.35">
      <c r="A10" s="145" t="s">
        <v>542</v>
      </c>
      <c r="B10" s="146" t="s">
        <v>480</v>
      </c>
      <c r="C10" s="146" t="s">
        <v>543</v>
      </c>
      <c r="D10" s="173"/>
      <c r="E10" s="146" t="s">
        <v>166</v>
      </c>
      <c r="F10" s="148" t="str">
        <f>IF(C10="","",_xlfn.CONCAT("Risk to ",LOWER((_xlfn.CONCAT(C10," due to ",E10)))))</f>
        <v>Risk to coastal defences and coastal flood protection due to coastal erosion</v>
      </c>
      <c r="G10" s="149" t="s">
        <v>544</v>
      </c>
      <c r="H10" s="71" t="s">
        <v>34</v>
      </c>
      <c r="I10" s="71" t="s">
        <v>34</v>
      </c>
      <c r="J10" s="71" t="s">
        <v>34</v>
      </c>
      <c r="K10" s="71" t="s">
        <v>34</v>
      </c>
      <c r="L10" s="71" t="s">
        <v>35</v>
      </c>
      <c r="M10" s="42" t="s">
        <v>545</v>
      </c>
      <c r="N10" s="64" t="s">
        <v>35</v>
      </c>
      <c r="O10" s="76" t="s">
        <v>546</v>
      </c>
      <c r="P10" s="66" t="s">
        <v>38</v>
      </c>
      <c r="Q10" s="67" t="s">
        <v>547</v>
      </c>
      <c r="R10" s="68" t="str">
        <f>IFERROR(VLOOKUP(INDEX(Validation!$O$12:$S$16, MATCH(P10,Validation!$M$12:$M$16,0),MATCH($N10,Validation!$O$10:$S$10,0)),Validation!$F$11:$G$35,2,FALSE), "")</f>
        <v>High</v>
      </c>
      <c r="S10" s="68" t="str">
        <f>IFERROR(VLOOKUP(INDEX(Validation!$O$22:$S$26, MATCH($R10,Validation!$M$22:$M$26,0),MATCH(H10,Validation!$O$20:$S$20,0)),Validation!$I$11:$J$35,2,FALSE), "")</f>
        <v>Moderate</v>
      </c>
      <c r="T10" s="68" t="str">
        <f>IFERROR(VLOOKUP(INDEX(Validation!$O$22:$S$26, MATCH($R10,Validation!$M$22:$M$26,0),MATCH(I10,Validation!$O$20:$S$20,0)),Validation!$I$11:$J$35,2,FALSE), "")</f>
        <v>Moderate</v>
      </c>
      <c r="U10" s="68" t="str">
        <f>IFERROR(VLOOKUP(INDEX(Validation!$O$22:$S$26, MATCH($R10,Validation!$M$22:$M$26,0),MATCH(J10,Validation!$O$20:$S$20,0)),Validation!$I$11:$J$35,2,FALSE), "")</f>
        <v>Moderate</v>
      </c>
      <c r="V10" s="68" t="str">
        <f>IFERROR(VLOOKUP(INDEX(Validation!$O$22:$S$26, MATCH($R10,Validation!$M$22:$M$26,0),MATCH(K10,Validation!$O$20:$S$20,0)),Validation!$I$11:$J$35,2,FALSE), "")</f>
        <v>Moderate</v>
      </c>
      <c r="W10" s="68" t="str">
        <f>IFERROR(VLOOKUP(INDEX(Validation!$O$22:$S$26, MATCH($R10,Validation!$M$22:$M$26,0),MATCH(L10,Validation!$O$20:$S$20,0)),Validation!$I$11:$J$35,2,FALSE), "")</f>
        <v>High</v>
      </c>
    </row>
    <row r="11" spans="1:23" ht="135" customHeight="1" x14ac:dyDescent="0.35">
      <c r="A11" s="145" t="s">
        <v>548</v>
      </c>
      <c r="B11" s="146" t="s">
        <v>480</v>
      </c>
      <c r="C11" s="146" t="s">
        <v>549</v>
      </c>
      <c r="D11" s="173"/>
      <c r="E11" s="146" t="s">
        <v>90</v>
      </c>
      <c r="F11" s="148" t="s">
        <v>550</v>
      </c>
      <c r="G11" s="149" t="s">
        <v>551</v>
      </c>
      <c r="H11" s="71" t="s">
        <v>38</v>
      </c>
      <c r="I11" s="71" t="s">
        <v>34</v>
      </c>
      <c r="J11" s="71" t="s">
        <v>34</v>
      </c>
      <c r="K11" s="71" t="s">
        <v>35</v>
      </c>
      <c r="L11" s="71" t="s">
        <v>51</v>
      </c>
      <c r="M11" s="42" t="s">
        <v>1170</v>
      </c>
      <c r="N11" s="64" t="s">
        <v>35</v>
      </c>
      <c r="O11" s="65" t="s">
        <v>552</v>
      </c>
      <c r="P11" s="66" t="s">
        <v>161</v>
      </c>
      <c r="Q11" s="67" t="s">
        <v>553</v>
      </c>
      <c r="R11" s="68" t="str">
        <f>IFERROR(VLOOKUP(INDEX(Validation!$O$12:$S$16, MATCH(P11,Validation!$M$12:$M$16,0),MATCH($N11,Validation!$O$10:$S$10,0)),Validation!$F$11:$G$35,2,FALSE), "")</f>
        <v>Extreme</v>
      </c>
      <c r="S11" s="68" t="str">
        <f>IFERROR(VLOOKUP(INDEX(Validation!$O$22:$S$26, MATCH($R11,Validation!$M$22:$M$26,0),MATCH(H11,Validation!$O$20:$S$20,0)),Validation!$I$11:$J$35,2,FALSE), "")</f>
        <v>Moderate</v>
      </c>
      <c r="T11" s="68" t="str">
        <f>IFERROR(VLOOKUP(INDEX(Validation!$O$22:$S$26, MATCH($R11,Validation!$M$22:$M$26,0),MATCH(I11,Validation!$O$20:$S$20,0)),Validation!$I$11:$J$35,2,FALSE), "")</f>
        <v>High</v>
      </c>
      <c r="U11" s="68" t="str">
        <f>IFERROR(VLOOKUP(INDEX(Validation!$O$22:$S$26, MATCH($R11,Validation!$M$22:$M$26,0),MATCH(J11,Validation!$O$20:$S$20,0)),Validation!$I$11:$J$35,2,FALSE), "")</f>
        <v>High</v>
      </c>
      <c r="V11" s="68" t="str">
        <f>IFERROR(VLOOKUP(INDEX(Validation!$O$22:$S$26, MATCH($R11,Validation!$M$22:$M$26,0),MATCH(K11,Validation!$O$20:$S$20,0)),Validation!$I$11:$J$35,2,FALSE), "")</f>
        <v>Very High</v>
      </c>
      <c r="W11" s="68" t="str">
        <f>IFERROR(VLOOKUP(INDEX(Validation!$O$22:$S$26, MATCH($R11,Validation!$M$22:$M$26,0),MATCH(L11,Validation!$O$20:$S$20,0)),Validation!$I$11:$J$35,2,FALSE), "")</f>
        <v>Very High</v>
      </c>
    </row>
    <row r="12" spans="1:23" ht="237.75" customHeight="1" x14ac:dyDescent="0.35">
      <c r="A12" s="145" t="s">
        <v>554</v>
      </c>
      <c r="B12" s="146" t="s">
        <v>480</v>
      </c>
      <c r="C12" s="146" t="s">
        <v>549</v>
      </c>
      <c r="D12" s="173" t="s">
        <v>555</v>
      </c>
      <c r="E12" s="146" t="s">
        <v>32</v>
      </c>
      <c r="F12" s="148" t="s">
        <v>556</v>
      </c>
      <c r="G12" s="149" t="s">
        <v>557</v>
      </c>
      <c r="H12" s="71" t="s">
        <v>34</v>
      </c>
      <c r="I12" s="71" t="s">
        <v>35</v>
      </c>
      <c r="J12" s="71" t="s">
        <v>35</v>
      </c>
      <c r="K12" s="71" t="s">
        <v>35</v>
      </c>
      <c r="L12" s="71" t="s">
        <v>51</v>
      </c>
      <c r="M12" s="63" t="s">
        <v>558</v>
      </c>
      <c r="N12" s="64" t="s">
        <v>35</v>
      </c>
      <c r="O12" s="65" t="s">
        <v>559</v>
      </c>
      <c r="P12" s="66" t="s">
        <v>38</v>
      </c>
      <c r="Q12" s="67" t="s">
        <v>560</v>
      </c>
      <c r="R12" s="68" t="str">
        <f>IFERROR(VLOOKUP(INDEX(Validation!$O$12:$S$16, MATCH(P12,Validation!$M$12:$M$16,0),MATCH($N12,Validation!$O$10:$S$10,0)),Validation!$F$11:$G$35,2,FALSE), "")</f>
        <v>High</v>
      </c>
      <c r="S12" s="68" t="str">
        <f>IFERROR(VLOOKUP(INDEX(Validation!$O$22:$S$26, MATCH($R12,Validation!$M$22:$M$26,0),MATCH(H12,Validation!$O$20:$S$20,0)),Validation!$I$11:$J$35,2,FALSE), "")</f>
        <v>Moderate</v>
      </c>
      <c r="T12" s="68" t="str">
        <f>IFERROR(VLOOKUP(INDEX(Validation!$O$22:$S$26, MATCH($R12,Validation!$M$22:$M$26,0),MATCH(I12,Validation!$O$20:$S$20,0)),Validation!$I$11:$J$35,2,FALSE), "")</f>
        <v>High</v>
      </c>
      <c r="U12" s="68" t="str">
        <f>IFERROR(VLOOKUP(INDEX(Validation!$O$22:$S$26, MATCH($R12,Validation!$M$22:$M$26,0),MATCH(J12,Validation!$O$20:$S$20,0)),Validation!$I$11:$J$35,2,FALSE), "")</f>
        <v>High</v>
      </c>
      <c r="V12" s="68" t="str">
        <f>IFERROR(VLOOKUP(INDEX(Validation!$O$22:$S$26, MATCH($R12,Validation!$M$22:$M$26,0),MATCH(K12,Validation!$O$20:$S$20,0)),Validation!$I$11:$J$35,2,FALSE), "")</f>
        <v>High</v>
      </c>
      <c r="W12" s="68" t="str">
        <f>IFERROR(VLOOKUP(INDEX(Validation!$O$22:$S$26, MATCH($R12,Validation!$M$22:$M$26,0),MATCH(L12,Validation!$O$20:$S$20,0)),Validation!$I$11:$J$35,2,FALSE), "")</f>
        <v>Very High</v>
      </c>
    </row>
    <row r="13" spans="1:23" ht="105.75" customHeight="1" x14ac:dyDescent="0.35">
      <c r="A13" s="145" t="s">
        <v>561</v>
      </c>
      <c r="B13" s="146" t="s">
        <v>480</v>
      </c>
      <c r="C13" s="146" t="s">
        <v>549</v>
      </c>
      <c r="D13" s="173"/>
      <c r="E13" s="146" t="s">
        <v>251</v>
      </c>
      <c r="F13" s="148" t="s">
        <v>562</v>
      </c>
      <c r="G13" s="149" t="s">
        <v>1138</v>
      </c>
      <c r="H13" s="71" t="s">
        <v>35</v>
      </c>
      <c r="I13" s="71" t="s">
        <v>35</v>
      </c>
      <c r="J13" s="71" t="s">
        <v>35</v>
      </c>
      <c r="K13" s="71" t="s">
        <v>35</v>
      </c>
      <c r="L13" s="71" t="s">
        <v>51</v>
      </c>
      <c r="M13" s="42" t="s">
        <v>563</v>
      </c>
      <c r="N13" s="64" t="s">
        <v>34</v>
      </c>
      <c r="O13" s="65" t="s">
        <v>564</v>
      </c>
      <c r="P13" s="66" t="s">
        <v>38</v>
      </c>
      <c r="Q13" s="67" t="s">
        <v>565</v>
      </c>
      <c r="R13" s="68" t="str">
        <f>IFERROR(VLOOKUP(INDEX(Validation!$O$12:$S$16, MATCH(P13,Validation!$M$12:$M$16,0),MATCH($N13,Validation!$O$10:$S$10,0)),Validation!$F$11:$G$35,2,FALSE), "")</f>
        <v>Moderate</v>
      </c>
      <c r="S13" s="68" t="str">
        <f>IFERROR(VLOOKUP(INDEX(Validation!$O$22:$S$26, MATCH($R13,Validation!$M$22:$M$26,0),MATCH(H13,Validation!$O$20:$S$20,0)),Validation!$I$11:$J$35,2,FALSE), "")</f>
        <v>Moderate</v>
      </c>
      <c r="T13" s="68" t="str">
        <f>IFERROR(VLOOKUP(INDEX(Validation!$O$22:$S$26, MATCH($R13,Validation!$M$22:$M$26,0),MATCH(I13,Validation!$O$20:$S$20,0)),Validation!$I$11:$J$35,2,FALSE), "")</f>
        <v>Moderate</v>
      </c>
      <c r="U13" s="68" t="str">
        <f>IFERROR(VLOOKUP(INDEX(Validation!$O$22:$S$26, MATCH($R13,Validation!$M$22:$M$26,0),MATCH(J13,Validation!$O$20:$S$20,0)),Validation!$I$11:$J$35,2,FALSE), "")</f>
        <v>Moderate</v>
      </c>
      <c r="V13" s="68" t="str">
        <f>IFERROR(VLOOKUP(INDEX(Validation!$O$22:$S$26, MATCH($R13,Validation!$M$22:$M$26,0),MATCH(K13,Validation!$O$20:$S$20,0)),Validation!$I$11:$J$35,2,FALSE), "")</f>
        <v>Moderate</v>
      </c>
      <c r="W13" s="68" t="str">
        <f>IFERROR(VLOOKUP(INDEX(Validation!$O$22:$S$26, MATCH($R13,Validation!$M$22:$M$26,0),MATCH(L13,Validation!$O$20:$S$20,0)),Validation!$I$11:$J$35,2,FALSE), "")</f>
        <v>High</v>
      </c>
    </row>
    <row r="14" spans="1:23" ht="36" customHeight="1" x14ac:dyDescent="0.35">
      <c r="A14" s="60"/>
      <c r="B14" s="99"/>
      <c r="C14" s="99"/>
      <c r="D14" s="99"/>
      <c r="E14" s="99"/>
      <c r="F14" s="99"/>
      <c r="G14" s="99"/>
      <c r="H14" s="71"/>
      <c r="I14" s="71"/>
      <c r="J14" s="71"/>
      <c r="K14" s="71"/>
      <c r="L14" s="71"/>
      <c r="M14" s="42"/>
      <c r="N14" s="64"/>
      <c r="O14" s="65"/>
      <c r="P14" s="66"/>
      <c r="Q14" s="67"/>
      <c r="R14" s="68" t="str">
        <f>IFERROR(VLOOKUP(INDEX(Validation!$O$12:$S$16, MATCH(P14,Validation!$M$12:$M$16,0),MATCH($N14,Validation!$O$10:$S$10,0)),Validation!$F$11:$G$35,2,FALSE), "")</f>
        <v/>
      </c>
      <c r="S14" s="68" t="str">
        <f>IFERROR(VLOOKUP(INDEX(Validation!$O$22:$S$26, MATCH($R14,Validation!$M$22:$M$26,0),MATCH(H14,Validation!$O$20:$S$20,0)),Validation!$I$11:$J$35,2,FALSE), "")</f>
        <v/>
      </c>
      <c r="T14" s="68" t="str">
        <f>IFERROR(VLOOKUP(INDEX(Validation!$O$22:$S$26, MATCH($R14,Validation!$M$22:$M$26,0),MATCH(I14,Validation!$O$20:$S$20,0)),Validation!$I$11:$J$35,2,FALSE), "")</f>
        <v/>
      </c>
      <c r="U14" s="68" t="str">
        <f>IFERROR(VLOOKUP(INDEX(Validation!$O$22:$S$26, MATCH($R14,Validation!$M$22:$M$26,0),MATCH(J14,Validation!$O$20:$S$20,0)),Validation!$I$11:$J$35,2,FALSE), "")</f>
        <v/>
      </c>
      <c r="V14" s="68" t="str">
        <f>IFERROR(VLOOKUP(INDEX(Validation!$O$22:$S$26, MATCH($R14,Validation!$M$22:$M$26,0),MATCH(K14,Validation!$O$20:$S$20,0)),Validation!$I$11:$J$35,2,FALSE), "")</f>
        <v/>
      </c>
      <c r="W14" s="68" t="str">
        <f>IFERROR(VLOOKUP(INDEX(Validation!$O$22:$S$26, MATCH($R14,Validation!$M$22:$M$26,0),MATCH(L14,Validation!$O$20:$S$20,0)),Validation!$I$11:$J$35,2,FALSE), "")</f>
        <v/>
      </c>
    </row>
    <row r="15" spans="1:23" ht="29.25" customHeight="1" x14ac:dyDescent="0.35">
      <c r="A15" s="60"/>
      <c r="B15" s="99"/>
      <c r="C15" s="99"/>
      <c r="D15" s="99"/>
      <c r="E15" s="99"/>
      <c r="F15" s="99"/>
      <c r="G15" s="99"/>
      <c r="H15" s="71"/>
      <c r="I15" s="71"/>
      <c r="J15" s="71"/>
      <c r="K15" s="71"/>
      <c r="L15" s="71"/>
      <c r="M15" s="42"/>
      <c r="N15" s="64"/>
      <c r="O15" s="65"/>
      <c r="P15" s="66"/>
      <c r="Q15" s="67"/>
      <c r="R15" s="68" t="str">
        <f>IFERROR(VLOOKUP(INDEX(Validation!$O$12:$S$16, MATCH(P15,Validation!$M$12:$M$16,0),MATCH($N15,Validation!$O$10:$S$10,0)),Validation!$F$11:$G$35,2,FALSE), "")</f>
        <v/>
      </c>
      <c r="S15" s="68" t="str">
        <f>IFERROR(VLOOKUP(INDEX(Validation!$O$22:$S$26, MATCH($R15,Validation!$M$22:$M$26,0),MATCH(H15,Validation!$O$20:$S$20,0)),Validation!$I$11:$J$35,2,FALSE), "")</f>
        <v/>
      </c>
      <c r="T15" s="68" t="str">
        <f>IFERROR(VLOOKUP(INDEX(Validation!$O$22:$S$26, MATCH($R15,Validation!$M$22:$M$26,0),MATCH(I15,Validation!$O$20:$S$20,0)),Validation!$I$11:$J$35,2,FALSE), "")</f>
        <v/>
      </c>
      <c r="U15" s="68" t="str">
        <f>IFERROR(VLOOKUP(INDEX(Validation!$O$22:$S$26, MATCH($R15,Validation!$M$22:$M$26,0),MATCH(J15,Validation!$O$20:$S$20,0)),Validation!$I$11:$J$35,2,FALSE), "")</f>
        <v/>
      </c>
      <c r="V15" s="68" t="str">
        <f>IFERROR(VLOOKUP(INDEX(Validation!$O$22:$S$26, MATCH($R15,Validation!$M$22:$M$26,0),MATCH(K15,Validation!$O$20:$S$20,0)),Validation!$I$11:$J$35,2,FALSE), "")</f>
        <v/>
      </c>
      <c r="W15" s="68" t="str">
        <f>IFERROR(VLOOKUP(INDEX(Validation!$O$22:$S$26, MATCH($R15,Validation!$M$22:$M$26,0),MATCH(L15,Validation!$O$20:$S$20,0)),Validation!$I$11:$J$35,2,FALSE), "")</f>
        <v/>
      </c>
    </row>
    <row r="16" spans="1:23" ht="39.75" customHeight="1" x14ac:dyDescent="0.35">
      <c r="A16" s="60"/>
      <c r="B16" s="99"/>
      <c r="C16" s="99"/>
      <c r="D16" s="99"/>
      <c r="E16" s="99"/>
      <c r="F16" s="99"/>
      <c r="G16" s="99"/>
      <c r="H16" s="71"/>
      <c r="I16" s="71"/>
      <c r="J16" s="71"/>
      <c r="K16" s="71"/>
      <c r="L16" s="71"/>
      <c r="M16" s="42"/>
      <c r="N16" s="64"/>
      <c r="O16" s="65"/>
      <c r="P16" s="66"/>
      <c r="Q16" s="67"/>
      <c r="R16" s="68" t="str">
        <f>IFERROR(VLOOKUP(INDEX(Validation!$O$12:$S$16, MATCH(P16,Validation!$M$12:$M$16,0),MATCH($N16,Validation!$O$10:$S$10,0)),Validation!$F$11:$G$35,2,FALSE), "")</f>
        <v/>
      </c>
      <c r="S16" s="68" t="str">
        <f>IFERROR(VLOOKUP(INDEX(Validation!$O$22:$S$26, MATCH($R16,Validation!$M$22:$M$26,0),MATCH(H16,Validation!$O$20:$S$20,0)),Validation!$I$11:$J$35,2,FALSE), "")</f>
        <v/>
      </c>
      <c r="T16" s="68" t="str">
        <f>IFERROR(VLOOKUP(INDEX(Validation!$O$22:$S$26, MATCH($R16,Validation!$M$22:$M$26,0),MATCH(I16,Validation!$O$20:$S$20,0)),Validation!$I$11:$J$35,2,FALSE), "")</f>
        <v/>
      </c>
      <c r="U16" s="68" t="str">
        <f>IFERROR(VLOOKUP(INDEX(Validation!$O$22:$S$26, MATCH($R16,Validation!$M$22:$M$26,0),MATCH(J16,Validation!$O$20:$S$20,0)),Validation!$I$11:$J$35,2,FALSE), "")</f>
        <v/>
      </c>
      <c r="V16" s="68" t="str">
        <f>IFERROR(VLOOKUP(INDEX(Validation!$O$22:$S$26, MATCH($R16,Validation!$M$22:$M$26,0),MATCH(K16,Validation!$O$20:$S$20,0)),Validation!$I$11:$J$35,2,FALSE), "")</f>
        <v/>
      </c>
      <c r="W16" s="68" t="str">
        <f>IFERROR(VLOOKUP(INDEX(Validation!$O$22:$S$26, MATCH($R16,Validation!$M$22:$M$26,0),MATCH(L16,Validation!$O$20:$S$20,0)),Validation!$I$11:$J$35,2,FALSE), "")</f>
        <v/>
      </c>
    </row>
    <row r="17" spans="1:23" ht="32.25" customHeight="1" x14ac:dyDescent="0.35">
      <c r="A17" s="60"/>
      <c r="B17" s="99"/>
      <c r="C17" s="99"/>
      <c r="D17" s="99"/>
      <c r="E17" s="99"/>
      <c r="F17" s="99"/>
      <c r="G17" s="99"/>
      <c r="H17" s="71"/>
      <c r="I17" s="71"/>
      <c r="J17" s="71"/>
      <c r="K17" s="71"/>
      <c r="L17" s="71"/>
      <c r="M17" s="42"/>
      <c r="N17" s="64"/>
      <c r="O17" s="65"/>
      <c r="P17" s="66"/>
      <c r="Q17" s="67"/>
      <c r="R17" s="68" t="str">
        <f>IFERROR(VLOOKUP(INDEX(Validation!$O$12:$S$16, MATCH(P17,Validation!$M$12:$M$16,0),MATCH($N17,Validation!$O$10:$S$10,0)),Validation!$F$11:$G$35,2,FALSE), "")</f>
        <v/>
      </c>
      <c r="S17" s="68" t="str">
        <f>IFERROR(VLOOKUP(INDEX(Validation!$O$22:$S$26, MATCH($R17,Validation!$M$22:$M$26,0),MATCH(H17,Validation!$O$20:$S$20,0)),Validation!$I$11:$J$35,2,FALSE), "")</f>
        <v/>
      </c>
      <c r="T17" s="68" t="str">
        <f>IFERROR(VLOOKUP(INDEX(Validation!$O$22:$S$26, MATCH($R17,Validation!$M$22:$M$26,0),MATCH(I17,Validation!$O$20:$S$20,0)),Validation!$I$11:$J$35,2,FALSE), "")</f>
        <v/>
      </c>
      <c r="U17" s="68" t="str">
        <f>IFERROR(VLOOKUP(INDEX(Validation!$O$22:$S$26, MATCH($R17,Validation!$M$22:$M$26,0),MATCH(J17,Validation!$O$20:$S$20,0)),Validation!$I$11:$J$35,2,FALSE), "")</f>
        <v/>
      </c>
      <c r="V17" s="68" t="str">
        <f>IFERROR(VLOOKUP(INDEX(Validation!$O$22:$S$26, MATCH($R17,Validation!$M$22:$M$26,0),MATCH(K17,Validation!$O$20:$S$20,0)),Validation!$I$11:$J$35,2,FALSE), "")</f>
        <v/>
      </c>
      <c r="W17" s="68" t="str">
        <f>IFERROR(VLOOKUP(INDEX(Validation!$O$22:$S$26, MATCH($R17,Validation!$M$22:$M$26,0),MATCH(L17,Validation!$O$20:$S$20,0)),Validation!$I$11:$J$35,2,FALSE), "")</f>
        <v/>
      </c>
    </row>
    <row r="18" spans="1:23" x14ac:dyDescent="0.35">
      <c r="A18" s="99"/>
      <c r="B18" s="99"/>
      <c r="C18" s="99"/>
      <c r="D18" s="99"/>
      <c r="E18" s="99"/>
      <c r="F18" s="99"/>
      <c r="G18" s="99"/>
      <c r="H18" s="71"/>
      <c r="I18" s="71"/>
      <c r="J18" s="71"/>
      <c r="K18" s="71"/>
      <c r="L18" s="71"/>
      <c r="M18" s="42"/>
      <c r="N18" s="64"/>
      <c r="O18" s="65"/>
      <c r="P18" s="66"/>
      <c r="Q18" s="67"/>
      <c r="R18" s="68" t="str">
        <f>IFERROR(VLOOKUP(INDEX(Validation!$O$12:$S$16, MATCH(P18,Validation!$M$12:$M$16,0),MATCH($N18,Validation!$O$10:$S$10,0)),Validation!$F$11:$G$35,2,FALSE), "")</f>
        <v/>
      </c>
      <c r="S18" s="68" t="str">
        <f>IFERROR(VLOOKUP(INDEX(Validation!$O$22:$S$26, MATCH($R18,Validation!$M$22:$M$26,0),MATCH(H18,Validation!$O$20:$S$20,0)),Validation!$I$11:$J$35,2,FALSE), "")</f>
        <v/>
      </c>
      <c r="T18" s="68" t="str">
        <f>IFERROR(VLOOKUP(INDEX(Validation!$O$22:$S$26, MATCH($R18,Validation!$M$22:$M$26,0),MATCH(I18,Validation!$O$20:$S$20,0)),Validation!$I$11:$J$35,2,FALSE), "")</f>
        <v/>
      </c>
      <c r="U18" s="68" t="str">
        <f>IFERROR(VLOOKUP(INDEX(Validation!$O$22:$S$26, MATCH($R18,Validation!$M$22:$M$26,0),MATCH(J18,Validation!$O$20:$S$20,0)),Validation!$I$11:$J$35,2,FALSE), "")</f>
        <v/>
      </c>
      <c r="V18" s="68" t="str">
        <f>IFERROR(VLOOKUP(INDEX(Validation!$O$22:$S$26, MATCH($R18,Validation!$M$22:$M$26,0),MATCH(K18,Validation!$O$20:$S$20,0)),Validation!$I$11:$J$35,2,FALSE), "")</f>
        <v/>
      </c>
      <c r="W18" s="68" t="str">
        <f>IFERROR(VLOOKUP(INDEX(Validation!$O$22:$S$26, MATCH($R18,Validation!$M$22:$M$26,0),MATCH(L18,Validation!$O$20:$S$20,0)),Validation!$I$11:$J$35,2,FALSE), "")</f>
        <v/>
      </c>
    </row>
    <row r="19" spans="1:23" x14ac:dyDescent="0.35">
      <c r="A19" s="99"/>
      <c r="B19" s="99"/>
      <c r="C19" s="99"/>
      <c r="D19" s="99"/>
      <c r="E19" s="99"/>
      <c r="F19" s="99"/>
      <c r="G19" s="99"/>
      <c r="H19" s="71"/>
      <c r="I19" s="71"/>
      <c r="J19" s="71"/>
      <c r="K19" s="71"/>
      <c r="L19" s="71"/>
      <c r="M19" s="42"/>
      <c r="N19" s="64"/>
      <c r="O19" s="65"/>
      <c r="P19" s="66"/>
      <c r="Q19" s="67"/>
      <c r="R19" s="68" t="str">
        <f>IFERROR(VLOOKUP(INDEX(Validation!$O$12:$S$16, MATCH(P19,Validation!$M$12:$M$16,0),MATCH($N19,Validation!$O$10:$S$10,0)),Validation!$F$11:$G$35,2,FALSE), "")</f>
        <v/>
      </c>
      <c r="S19" s="68" t="str">
        <f>IFERROR(VLOOKUP(INDEX(Validation!$O$22:$S$26, MATCH($R19,Validation!$M$22:$M$26,0),MATCH(H19,Validation!$O$20:$S$20,0)),Validation!$I$11:$J$35,2,FALSE), "")</f>
        <v/>
      </c>
      <c r="T19" s="68" t="str">
        <f>IFERROR(VLOOKUP(INDEX(Validation!$O$22:$S$26, MATCH($R19,Validation!$M$22:$M$26,0),MATCH(I19,Validation!$O$20:$S$20,0)),Validation!$I$11:$J$35,2,FALSE), "")</f>
        <v/>
      </c>
      <c r="U19" s="68" t="str">
        <f>IFERROR(VLOOKUP(INDEX(Validation!$O$22:$S$26, MATCH($R19,Validation!$M$22:$M$26,0),MATCH(J19,Validation!$O$20:$S$20,0)),Validation!$I$11:$J$35,2,FALSE), "")</f>
        <v/>
      </c>
      <c r="V19" s="68" t="str">
        <f>IFERROR(VLOOKUP(INDEX(Validation!$O$22:$S$26, MATCH($R19,Validation!$M$22:$M$26,0),MATCH(K19,Validation!$O$20:$S$20,0)),Validation!$I$11:$J$35,2,FALSE), "")</f>
        <v/>
      </c>
      <c r="W19" s="68" t="str">
        <f>IFERROR(VLOOKUP(INDEX(Validation!$O$22:$S$26, MATCH($R19,Validation!$M$22:$M$26,0),MATCH(L19,Validation!$O$20:$S$20,0)),Validation!$I$11:$J$35,2,FALSE), "")</f>
        <v/>
      </c>
    </row>
    <row r="20" spans="1:23" x14ac:dyDescent="0.35">
      <c r="A20" s="99"/>
      <c r="B20" s="99"/>
      <c r="C20" s="99"/>
      <c r="D20" s="99"/>
      <c r="E20" s="99"/>
      <c r="F20" s="99"/>
      <c r="G20" s="99"/>
      <c r="H20" s="71"/>
      <c r="I20" s="71"/>
      <c r="J20" s="71"/>
      <c r="K20" s="71"/>
      <c r="L20" s="71"/>
      <c r="M20" s="42"/>
      <c r="N20" s="64"/>
      <c r="O20" s="65"/>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row>
    <row r="21" spans="1:23" x14ac:dyDescent="0.35">
      <c r="A21" s="99"/>
      <c r="B21" s="99"/>
      <c r="C21" s="99"/>
      <c r="D21" s="99"/>
      <c r="E21" s="99"/>
      <c r="F21" s="99"/>
      <c r="G21" s="99"/>
      <c r="H21" s="71"/>
      <c r="I21" s="71"/>
      <c r="J21" s="71"/>
      <c r="K21" s="71"/>
      <c r="L21" s="71"/>
      <c r="M21" s="42"/>
      <c r="N21" s="64"/>
      <c r="O21" s="65"/>
      <c r="P21" s="66"/>
      <c r="Q21" s="67"/>
      <c r="R21" s="68" t="str">
        <f>IFERROR(VLOOKUP(INDEX(Validation!$O$12:$S$16, MATCH(P21,Validation!$M$12:$M$16,0),MATCH($N21,Validation!$O$10:$S$10,0)),Validation!$F$11:$G$35,2,FALSE), "")</f>
        <v/>
      </c>
      <c r="S21" s="68" t="str">
        <f>IFERROR(VLOOKUP(INDEX(Validation!$O$22:$S$26, MATCH($R21,Validation!$M$22:$M$26,0),MATCH(H21,Validation!$O$20:$S$20,0)),Validation!$I$11:$J$35,2,FALSE), "")</f>
        <v/>
      </c>
      <c r="T21" s="68" t="str">
        <f>IFERROR(VLOOKUP(INDEX(Validation!$O$22:$S$26, MATCH($R21,Validation!$M$22:$M$26,0),MATCH(I21,Validation!$O$20:$S$20,0)),Validation!$I$11:$J$35,2,FALSE), "")</f>
        <v/>
      </c>
      <c r="U21" s="68" t="str">
        <f>IFERROR(VLOOKUP(INDEX(Validation!$O$22:$S$26, MATCH($R21,Validation!$M$22:$M$26,0),MATCH(J21,Validation!$O$20:$S$20,0)),Validation!$I$11:$J$35,2,FALSE), "")</f>
        <v/>
      </c>
      <c r="V21" s="68" t="str">
        <f>IFERROR(VLOOKUP(INDEX(Validation!$O$22:$S$26, MATCH($R21,Validation!$M$22:$M$26,0),MATCH(K21,Validation!$O$20:$S$20,0)),Validation!$I$11:$J$35,2,FALSE), "")</f>
        <v/>
      </c>
      <c r="W21" s="68" t="str">
        <f>IFERROR(VLOOKUP(INDEX(Validation!$O$22:$S$26, MATCH($R21,Validation!$M$22:$M$26,0),MATCH(L21,Validation!$O$20:$S$20,0)),Validation!$I$11:$J$35,2,FALSE), "")</f>
        <v/>
      </c>
    </row>
    <row r="22" spans="1:23" x14ac:dyDescent="0.35">
      <c r="A22" s="99"/>
      <c r="B22" s="99"/>
      <c r="C22" s="99"/>
      <c r="D22" s="99"/>
      <c r="E22" s="99"/>
      <c r="F22" s="99"/>
      <c r="G22" s="99"/>
      <c r="H22" s="71"/>
      <c r="I22" s="71"/>
      <c r="J22" s="71"/>
      <c r="K22" s="71"/>
      <c r="L22" s="71"/>
      <c r="M22" s="42"/>
      <c r="N22" s="64"/>
      <c r="O22" s="65"/>
      <c r="P22" s="66"/>
      <c r="Q22" s="67"/>
      <c r="R22" s="68" t="str">
        <f>IFERROR(VLOOKUP(INDEX(Validation!$O$12:$S$16, MATCH(P22,Validation!$M$12:$M$16,0),MATCH($N22,Validation!$O$10:$S$10,0)),Validation!$F$11:$G$35,2,FALSE), "")</f>
        <v/>
      </c>
      <c r="S22" s="68" t="str">
        <f>IFERROR(VLOOKUP(INDEX(Validation!$O$22:$S$26, MATCH($R22,Validation!$M$22:$M$26,0),MATCH(H22,Validation!$O$20:$S$20,0)),Validation!$I$11:$J$35,2,FALSE), "")</f>
        <v/>
      </c>
      <c r="T22" s="68" t="str">
        <f>IFERROR(VLOOKUP(INDEX(Validation!$O$22:$S$26, MATCH($R22,Validation!$M$22:$M$26,0),MATCH(I22,Validation!$O$20:$S$20,0)),Validation!$I$11:$J$35,2,FALSE), "")</f>
        <v/>
      </c>
      <c r="U22" s="68" t="str">
        <f>IFERROR(VLOOKUP(INDEX(Validation!$O$22:$S$26, MATCH($R22,Validation!$M$22:$M$26,0),MATCH(J22,Validation!$O$20:$S$20,0)),Validation!$I$11:$J$35,2,FALSE), "")</f>
        <v/>
      </c>
      <c r="V22" s="68" t="str">
        <f>IFERROR(VLOOKUP(INDEX(Validation!$O$22:$S$26, MATCH($R22,Validation!$M$22:$M$26,0),MATCH(K22,Validation!$O$20:$S$20,0)),Validation!$I$11:$J$35,2,FALSE), "")</f>
        <v/>
      </c>
      <c r="W22" s="68" t="str">
        <f>IFERROR(VLOOKUP(INDEX(Validation!$O$22:$S$26, MATCH($R22,Validation!$M$22:$M$26,0),MATCH(L22,Validation!$O$20:$S$20,0)),Validation!$I$11:$J$35,2,FALSE), "")</f>
        <v/>
      </c>
    </row>
    <row r="23" spans="1:23" x14ac:dyDescent="0.35">
      <c r="S23" s="100"/>
      <c r="T23" s="100"/>
      <c r="U23" s="100"/>
      <c r="V23" s="100"/>
      <c r="W23" s="100"/>
    </row>
    <row r="24" spans="1:23" x14ac:dyDescent="0.35">
      <c r="S24" s="100"/>
      <c r="T24" s="100"/>
      <c r="U24" s="100"/>
      <c r="V24" s="100"/>
      <c r="W24" s="100"/>
    </row>
    <row r="25" spans="1:23" x14ac:dyDescent="0.35">
      <c r="S25" s="100"/>
      <c r="T25" s="100"/>
      <c r="U25" s="100"/>
      <c r="V25" s="100"/>
      <c r="W25" s="100"/>
    </row>
  </sheetData>
  <mergeCells count="15">
    <mergeCell ref="Q4:Q5"/>
    <mergeCell ref="R4:R5"/>
    <mergeCell ref="S4:W4"/>
    <mergeCell ref="M4:M5"/>
    <mergeCell ref="A4:A5"/>
    <mergeCell ref="B4:B5"/>
    <mergeCell ref="C4:C5"/>
    <mergeCell ref="D4:D5"/>
    <mergeCell ref="E4:E5"/>
    <mergeCell ref="F4:F5"/>
    <mergeCell ref="G4:G5"/>
    <mergeCell ref="H4:L4"/>
    <mergeCell ref="N4:N5"/>
    <mergeCell ref="O4:O5"/>
    <mergeCell ref="P4:P5"/>
  </mergeCells>
  <phoneticPr fontId="16" type="noConversion"/>
  <conditionalFormatting sqref="R6:R22">
    <cfRule type="expression" dxfId="84" priority="1">
      <formula>R6= "Extreme"</formula>
    </cfRule>
    <cfRule type="expression" dxfId="83" priority="2">
      <formula>R6= "High"</formula>
    </cfRule>
    <cfRule type="expression" dxfId="82" priority="3">
      <formula>R6= "Moderate"</formula>
    </cfRule>
    <cfRule type="expression" dxfId="81" priority="4">
      <formula>R6= "Low"</formula>
    </cfRule>
  </conditionalFormatting>
  <conditionalFormatting sqref="S6:W22">
    <cfRule type="expression" dxfId="80" priority="16">
      <formula>S6= "Very High"</formula>
    </cfRule>
    <cfRule type="expression" dxfId="79" priority="17">
      <formula>S6= "High"</formula>
    </cfRule>
    <cfRule type="expression" dxfId="78" priority="18">
      <formula>S6= "Moderate"</formula>
    </cfRule>
    <cfRule type="expression" dxfId="77" priority="19">
      <formula>S6= "Low"</formula>
    </cfRule>
  </conditionalFormatting>
  <conditionalFormatting sqref="S6:W25">
    <cfRule type="expression" dxfId="76" priority="15">
      <formula>S6="Very low"</formula>
    </cfRule>
  </conditionalFormatting>
  <conditionalFormatting sqref="S23:W25">
    <cfRule type="expression" dxfId="75" priority="80">
      <formula>S23= "Extreme"</formula>
    </cfRule>
    <cfRule type="expression" dxfId="74" priority="81">
      <formula>S23= "High"</formula>
    </cfRule>
    <cfRule type="expression" dxfId="73" priority="82">
      <formula>S23= "Moderate"</formula>
    </cfRule>
    <cfRule type="expression" dxfId="72" priority="83">
      <formula>S23= "Low"</formula>
    </cfRule>
  </conditionalFormatting>
  <pageMargins left="0.70866141732283472" right="0.70866141732283472" top="0.74803149606299213" bottom="0.74803149606299213" header="0.31496062992125984" footer="0.31496062992125984"/>
  <pageSetup paperSize="8" scale="54" fitToHeight="0" orientation="landscape" r:id="rId1"/>
  <headerFooter>
    <oddFooter>&amp;A</oddFooter>
  </headerFooter>
  <rowBreaks count="1" manualBreakCount="1">
    <brk id="10"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3B3958A-F753-4897-8FF1-498425E37426}">
          <x14:formula1>
            <xm:f>Validation!$B$4:$B$7</xm:f>
          </x14:formula1>
          <xm:sqref>H14:L22</xm:sqref>
        </x14:dataValidation>
        <x14:dataValidation type="list" allowBlank="1" showInputMessage="1" showErrorMessage="1" xr:uid="{9C22E4C8-C102-44A9-B5EC-8B9D9DCFE7DE}">
          <x14:formula1>
            <xm:f>Validation!$B$25:$B$28</xm:f>
          </x14:formula1>
          <xm:sqref>N14:N22</xm:sqref>
        </x14:dataValidation>
        <x14:dataValidation type="list" allowBlank="1" showInputMessage="1" showErrorMessage="1" xr:uid="{7C43DE3C-9E77-4C92-B3E9-B65A8652B8C5}">
          <x14:formula1>
            <xm:f>Validation!$B$19:$B$22</xm:f>
          </x14:formula1>
          <xm:sqref>P14:P22</xm:sqref>
        </x14:dataValidation>
        <x14:dataValidation type="list" allowBlank="1" showInputMessage="1" showErrorMessage="1" xr:uid="{6EEAD517-40E6-4705-BFBF-279B5F8BDA4A}">
          <x14:formula1>
            <xm:f>Validation!$B$4:$B$8</xm:f>
          </x14:formula1>
          <xm:sqref>H6:L13</xm:sqref>
        </x14:dataValidation>
        <x14:dataValidation type="list" allowBlank="1" showInputMessage="1" showErrorMessage="1" xr:uid="{8967DA52-5FEA-4A2F-AB3F-E87EDE5CFF57}">
          <x14:formula1>
            <xm:f>Validation!$B$25:$B$29</xm:f>
          </x14:formula1>
          <xm:sqref>N6:N13</xm:sqref>
        </x14:dataValidation>
        <x14:dataValidation type="list" allowBlank="1" showInputMessage="1" showErrorMessage="1" xr:uid="{B53115DF-A3E1-4B56-ADA5-36F2E11F50D8}">
          <x14:formula1>
            <xm:f>Validation!$B$18:$B$22</xm:f>
          </x14:formula1>
          <xm:sqref>P6:P13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3FC2-E2B7-4FFA-88BA-44780E9DE368}">
  <sheetPr>
    <tabColor theme="7" tint="-0.499984740745262"/>
    <pageSetUpPr fitToPage="1"/>
  </sheetPr>
  <dimension ref="A1:Z24"/>
  <sheetViews>
    <sheetView showGridLines="0" showRuler="0" view="pageBreakPreview" zoomScaleNormal="55" zoomScaleSheetLayoutView="100" workbookViewId="0">
      <pane xSplit="7" ySplit="6" topLeftCell="H7" activePane="bottomRight" state="frozen"/>
      <selection activeCell="J15" sqref="J15"/>
      <selection pane="topRight" activeCell="J15" sqref="J15"/>
      <selection pane="bottomLeft" activeCell="J15" sqref="J15"/>
      <selection pane="bottomRight" activeCell="A7" sqref="A7"/>
    </sheetView>
  </sheetViews>
  <sheetFormatPr defaultColWidth="9.26953125" defaultRowHeight="14.5" x14ac:dyDescent="0.35"/>
  <cols>
    <col min="1" max="1" width="6" style="44" customWidth="1"/>
    <col min="2" max="2" width="8.7265625" style="44" hidden="1" customWidth="1"/>
    <col min="3" max="3" width="13.26953125" style="44" hidden="1" customWidth="1"/>
    <col min="4" max="4" width="15.7265625" style="44" customWidth="1"/>
    <col min="5" max="5" width="12" style="44" customWidth="1"/>
    <col min="6" max="6" width="27.26953125" style="44" customWidth="1"/>
    <col min="7" max="7" width="44.453125" style="44" customWidth="1"/>
    <col min="8" max="8" width="9.453125" style="81" customWidth="1"/>
    <col min="9" max="9" width="9.7265625" style="81" customWidth="1"/>
    <col min="10" max="11" width="10.26953125" style="81" customWidth="1"/>
    <col min="12" max="12" width="13" style="81" customWidth="1"/>
    <col min="13" max="13" width="34.26953125" style="44" customWidth="1"/>
    <col min="14" max="14" width="12.54296875" style="81" customWidth="1"/>
    <col min="15" max="15" width="31.26953125" style="44" customWidth="1"/>
    <col min="16" max="16" width="11.26953125" style="81" customWidth="1"/>
    <col min="17" max="17" width="38.81640625" style="44" bestFit="1" customWidth="1"/>
    <col min="18" max="18" width="11.453125" style="73" hidden="1" customWidth="1"/>
    <col min="19" max="19" width="9.54296875" style="73" bestFit="1" customWidth="1"/>
    <col min="20" max="20" width="11" style="73" customWidth="1"/>
    <col min="21" max="21" width="10.453125" style="73" customWidth="1"/>
    <col min="22" max="22" width="9.26953125" style="73" customWidth="1"/>
    <col min="23" max="23" width="10.7265625" style="73" customWidth="1"/>
    <col min="24" max="24" width="15.54296875" style="50" hidden="1" customWidth="1"/>
    <col min="25" max="26" width="17.26953125" style="50" hidden="1" customWidth="1"/>
    <col min="27" max="16384" width="9.26953125" style="50"/>
  </cols>
  <sheetData>
    <row r="1" spans="1:26" ht="26" x14ac:dyDescent="0.35">
      <c r="A1" s="43" t="s">
        <v>4</v>
      </c>
      <c r="G1" s="45"/>
      <c r="M1" s="45"/>
      <c r="N1" s="82"/>
      <c r="O1" s="45"/>
      <c r="P1" s="82"/>
      <c r="Q1" s="45"/>
      <c r="R1" s="46"/>
      <c r="S1" s="47"/>
      <c r="T1" s="48"/>
      <c r="U1" s="48"/>
      <c r="V1" s="48"/>
      <c r="W1" s="49"/>
    </row>
    <row r="2" spans="1:26" ht="23.5" x14ac:dyDescent="0.35">
      <c r="A2" s="51" t="s">
        <v>5</v>
      </c>
      <c r="B2" s="51"/>
      <c r="C2" s="51"/>
      <c r="G2" s="45"/>
      <c r="M2" s="45"/>
      <c r="N2" s="82"/>
      <c r="O2" s="45"/>
      <c r="P2" s="82"/>
      <c r="Q2" s="45"/>
      <c r="R2" s="46"/>
      <c r="S2" s="47"/>
      <c r="T2" s="48"/>
      <c r="U2" s="48"/>
      <c r="V2" s="48"/>
      <c r="W2" s="49"/>
    </row>
    <row r="3" spans="1:26" ht="15.5" x14ac:dyDescent="0.35">
      <c r="A3" s="52" t="s">
        <v>566</v>
      </c>
      <c r="G3" s="45"/>
      <c r="H3" s="98"/>
      <c r="M3" s="45"/>
      <c r="N3" s="82"/>
      <c r="O3" s="45"/>
      <c r="P3" s="82"/>
      <c r="Q3" s="45"/>
      <c r="R3" s="46"/>
      <c r="S3" s="47"/>
      <c r="T3" s="48"/>
      <c r="U3" s="48"/>
      <c r="V3" s="48"/>
      <c r="W3" s="49"/>
    </row>
    <row r="4" spans="1:26" ht="25.5" customHeight="1" x14ac:dyDescent="0.35">
      <c r="A4" s="227" t="s">
        <v>7</v>
      </c>
      <c r="B4" s="227" t="s">
        <v>8</v>
      </c>
      <c r="C4" s="225"/>
      <c r="D4" s="227" t="s">
        <v>9</v>
      </c>
      <c r="E4" s="227" t="s">
        <v>10</v>
      </c>
      <c r="F4" s="227" t="s">
        <v>11</v>
      </c>
      <c r="G4" s="225" t="s">
        <v>12</v>
      </c>
      <c r="H4" s="217" t="s">
        <v>13</v>
      </c>
      <c r="I4" s="217"/>
      <c r="J4" s="217"/>
      <c r="K4" s="217"/>
      <c r="L4" s="217"/>
      <c r="M4" s="218" t="s">
        <v>14</v>
      </c>
      <c r="N4" s="218" t="s">
        <v>15</v>
      </c>
      <c r="O4" s="218" t="s">
        <v>16</v>
      </c>
      <c r="P4" s="218" t="s">
        <v>17</v>
      </c>
      <c r="Q4" s="218" t="s">
        <v>18</v>
      </c>
      <c r="R4" s="220" t="s">
        <v>19</v>
      </c>
      <c r="S4" s="222" t="s">
        <v>20</v>
      </c>
      <c r="T4" s="223"/>
      <c r="U4" s="223"/>
      <c r="V4" s="223"/>
      <c r="W4" s="224"/>
      <c r="X4" s="215" t="s">
        <v>21</v>
      </c>
      <c r="Y4" s="215" t="s">
        <v>22</v>
      </c>
      <c r="Z4" s="215" t="s">
        <v>23</v>
      </c>
    </row>
    <row r="5" spans="1:26" ht="39" customHeight="1" x14ac:dyDescent="0.35">
      <c r="A5" s="227"/>
      <c r="B5" s="227"/>
      <c r="C5" s="228"/>
      <c r="D5" s="227"/>
      <c r="E5" s="227"/>
      <c r="F5" s="227"/>
      <c r="G5" s="226"/>
      <c r="H5" s="55" t="s">
        <v>24</v>
      </c>
      <c r="I5" s="55" t="s">
        <v>25</v>
      </c>
      <c r="J5" s="55" t="s">
        <v>26</v>
      </c>
      <c r="K5" s="55" t="s">
        <v>27</v>
      </c>
      <c r="L5" s="55" t="s">
        <v>28</v>
      </c>
      <c r="M5" s="219"/>
      <c r="N5" s="219"/>
      <c r="O5" s="219"/>
      <c r="P5" s="219"/>
      <c r="Q5" s="219"/>
      <c r="R5" s="221"/>
      <c r="S5" s="58" t="s">
        <v>24</v>
      </c>
      <c r="T5" s="58" t="s">
        <v>25</v>
      </c>
      <c r="U5" s="58" t="s">
        <v>26</v>
      </c>
      <c r="V5" s="58" t="s">
        <v>27</v>
      </c>
      <c r="W5" s="58" t="s">
        <v>28</v>
      </c>
      <c r="X5" s="216"/>
      <c r="Y5" s="216"/>
      <c r="Z5" s="216"/>
    </row>
    <row r="6" spans="1:26" ht="39" hidden="1" customHeight="1" x14ac:dyDescent="0.35">
      <c r="A6" s="53"/>
      <c r="B6" s="53"/>
      <c r="C6" s="53"/>
      <c r="D6" s="53"/>
      <c r="E6" s="53"/>
      <c r="F6" s="53"/>
      <c r="G6" s="54"/>
      <c r="H6" s="55"/>
      <c r="I6" s="55"/>
      <c r="J6" s="55"/>
      <c r="K6" s="55"/>
      <c r="L6" s="55"/>
      <c r="M6" s="56"/>
      <c r="N6" s="56"/>
      <c r="O6" s="56"/>
      <c r="P6" s="56"/>
      <c r="Q6" s="56"/>
      <c r="R6" s="57"/>
      <c r="S6" s="58"/>
      <c r="T6" s="58"/>
      <c r="U6" s="58"/>
      <c r="V6" s="58"/>
      <c r="W6" s="58"/>
      <c r="X6" s="59"/>
      <c r="Y6" s="59"/>
      <c r="Z6" s="59"/>
    </row>
    <row r="7" spans="1:26" ht="202.5" customHeight="1" x14ac:dyDescent="0.35">
      <c r="A7" s="140" t="s">
        <v>567</v>
      </c>
      <c r="B7" s="141" t="s">
        <v>480</v>
      </c>
      <c r="C7" s="142" t="s">
        <v>458</v>
      </c>
      <c r="D7" s="141" t="s">
        <v>568</v>
      </c>
      <c r="E7" s="141" t="s">
        <v>48</v>
      </c>
      <c r="F7" s="143" t="str">
        <f>IF(D7="","",_xlfn.CONCAT("Risk to ",LOWER((_xlfn.CONCAT(D7," due to ",E7)))))</f>
        <v>Risk to wastewater infrastructure due to dryness and drought</v>
      </c>
      <c r="G7" s="144" t="s">
        <v>569</v>
      </c>
      <c r="H7" s="71" t="s">
        <v>410</v>
      </c>
      <c r="I7" s="71" t="s">
        <v>38</v>
      </c>
      <c r="J7" s="71" t="s">
        <v>38</v>
      </c>
      <c r="K7" s="71" t="s">
        <v>34</v>
      </c>
      <c r="L7" s="71" t="s">
        <v>34</v>
      </c>
      <c r="M7" s="42" t="s">
        <v>570</v>
      </c>
      <c r="N7" s="64" t="s">
        <v>35</v>
      </c>
      <c r="O7" s="76" t="s">
        <v>571</v>
      </c>
      <c r="P7" s="66" t="s">
        <v>38</v>
      </c>
      <c r="Q7" s="67" t="s">
        <v>572</v>
      </c>
      <c r="R7" s="68" t="str">
        <f>IFERROR(VLOOKUP(INDEX(Validation!$O$12:$S$16, MATCH('3 Waters'!P7,Validation!$M$12:$M$16,0),MATCH('3 Waters'!$N7,Validation!$O$10:$S$10,0)),Validation!$F$11:$G$35,2,FALSE), "")</f>
        <v>High</v>
      </c>
      <c r="S7" s="68" t="str">
        <f>IFERROR(VLOOKUP(INDEX(Validation!$O$22:$S$26, MATCH('3 Waters'!$R7,Validation!$M$22:$M$26,0),MATCH('3 Waters'!H7,Validation!$O$20:$S$20,0)),Validation!$I$11:$J$35,2,FALSE), "")</f>
        <v>Very Low</v>
      </c>
      <c r="T7" s="68" t="str">
        <f>IFERROR(VLOOKUP(INDEX(Validation!$O$22:$S$26, MATCH('3 Waters'!$R7,Validation!$M$22:$M$26,0),MATCH('3 Waters'!I7,Validation!$O$20:$S$20,0)),Validation!$I$11:$J$35,2,FALSE), "")</f>
        <v>Low</v>
      </c>
      <c r="U7" s="68" t="str">
        <f>IFERROR(VLOOKUP(INDEX(Validation!$O$22:$S$26, MATCH('3 Waters'!$R7,Validation!$M$22:$M$26,0),MATCH('3 Waters'!J7,Validation!$O$20:$S$20,0)),Validation!$I$11:$J$35,2,FALSE), "")</f>
        <v>Low</v>
      </c>
      <c r="V7" s="68" t="str">
        <f>IFERROR(VLOOKUP(INDEX(Validation!$O$22:$S$26, MATCH('3 Waters'!$R7,Validation!$M$22:$M$26,0),MATCH('3 Waters'!K7,Validation!$O$20:$S$20,0)),Validation!$I$11:$J$35,2,FALSE), "")</f>
        <v>Moderate</v>
      </c>
      <c r="W7" s="68" t="str">
        <f>IFERROR(VLOOKUP(INDEX(Validation!$O$22:$S$26, MATCH('3 Waters'!$R7,Validation!$M$22:$M$26,0),MATCH('3 Waters'!L7,Validation!$O$20:$S$20,0)),Validation!$I$11:$J$35,2,FALSE), "")</f>
        <v>Moderate</v>
      </c>
      <c r="X7" s="69"/>
      <c r="Y7" s="70"/>
      <c r="Z7" s="69" t="s">
        <v>486</v>
      </c>
    </row>
    <row r="8" spans="1:26" ht="126" customHeight="1" x14ac:dyDescent="0.35">
      <c r="A8" s="145" t="s">
        <v>573</v>
      </c>
      <c r="B8" s="146" t="s">
        <v>480</v>
      </c>
      <c r="C8" s="147" t="s">
        <v>574</v>
      </c>
      <c r="D8" s="173" t="s">
        <v>575</v>
      </c>
      <c r="E8" s="173" t="s">
        <v>64</v>
      </c>
      <c r="F8" s="148" t="str">
        <f>IF(D8="","",_xlfn.CONCAT("Risk to ",LOWER((_xlfn.CONCAT(D8," due to ",E8)))))</f>
        <v>Risk to 3 waters infrastructure due to increasing landslides</v>
      </c>
      <c r="G8" s="149" t="s">
        <v>576</v>
      </c>
      <c r="H8" s="71" t="s">
        <v>38</v>
      </c>
      <c r="I8" s="71" t="s">
        <v>38</v>
      </c>
      <c r="J8" s="71" t="s">
        <v>38</v>
      </c>
      <c r="K8" s="71" t="s">
        <v>38</v>
      </c>
      <c r="L8" s="71" t="s">
        <v>34</v>
      </c>
      <c r="M8" s="42" t="s">
        <v>577</v>
      </c>
      <c r="N8" s="64" t="s">
        <v>35</v>
      </c>
      <c r="O8" s="76" t="s">
        <v>578</v>
      </c>
      <c r="P8" s="66" t="s">
        <v>38</v>
      </c>
      <c r="Q8" s="67" t="s">
        <v>579</v>
      </c>
      <c r="R8" s="68" t="str">
        <f>IFERROR(VLOOKUP(INDEX(Validation!$O$12:$S$16, MATCH('3 Waters'!P8,Validation!$M$12:$M$16,0),MATCH('3 Waters'!$N8,Validation!$O$10:$S$10,0)),Validation!$F$11:$G$35,2,FALSE), "")</f>
        <v>High</v>
      </c>
      <c r="S8" s="68" t="str">
        <f>IFERROR(VLOOKUP(INDEX(Validation!$O$22:$S$26, MATCH('3 Waters'!$R8,Validation!$M$22:$M$26,0),MATCH('3 Waters'!H8,Validation!$O$20:$S$20,0)),Validation!$I$11:$J$35,2,FALSE), "")</f>
        <v>Low</v>
      </c>
      <c r="T8" s="68" t="str">
        <f>IFERROR(VLOOKUP(INDEX(Validation!$O$22:$S$26, MATCH('3 Waters'!$R8,Validation!$M$22:$M$26,0),MATCH('3 Waters'!I8,Validation!$O$20:$S$20,0)),Validation!$I$11:$J$35,2,FALSE), "")</f>
        <v>Low</v>
      </c>
      <c r="U8" s="68" t="str">
        <f>IFERROR(VLOOKUP(INDEX(Validation!$O$22:$S$26, MATCH('3 Waters'!$R8,Validation!$M$22:$M$26,0),MATCH('3 Waters'!J8,Validation!$O$20:$S$20,0)),Validation!$I$11:$J$35,2,FALSE), "")</f>
        <v>Low</v>
      </c>
      <c r="V8" s="68" t="str">
        <f>IFERROR(VLOOKUP(INDEX(Validation!$O$22:$S$26, MATCH('3 Waters'!$R8,Validation!$M$22:$M$26,0),MATCH('3 Waters'!K8,Validation!$O$20:$S$20,0)),Validation!$I$11:$J$35,2,FALSE), "")</f>
        <v>Low</v>
      </c>
      <c r="W8" s="68" t="str">
        <f>IFERROR(VLOOKUP(INDEX(Validation!$O$22:$S$26, MATCH('3 Waters'!$R8,Validation!$M$22:$M$26,0),MATCH('3 Waters'!L8,Validation!$O$20:$S$20,0)),Validation!$I$11:$J$35,2,FALSE), "")</f>
        <v>Moderate</v>
      </c>
      <c r="X8" s="69"/>
      <c r="Y8" s="70" t="s">
        <v>580</v>
      </c>
      <c r="Z8" s="69"/>
    </row>
    <row r="9" spans="1:26" ht="112.15" customHeight="1" x14ac:dyDescent="0.35">
      <c r="A9" s="145" t="s">
        <v>581</v>
      </c>
      <c r="B9" s="146" t="s">
        <v>480</v>
      </c>
      <c r="C9" s="147" t="s">
        <v>458</v>
      </c>
      <c r="D9" s="146" t="s">
        <v>582</v>
      </c>
      <c r="E9" s="173" t="s">
        <v>583</v>
      </c>
      <c r="F9" s="148" t="str">
        <f>IF(D9="","",_xlfn.CONCAT("Risk to ",LOWER((_xlfn.CONCAT(D9," due to ",E9)))))</f>
        <v>Risk to stormwater infrastructure due to extreme weather (rain, wind and storms)</v>
      </c>
      <c r="G9" s="149" t="s">
        <v>584</v>
      </c>
      <c r="H9" s="71" t="s">
        <v>38</v>
      </c>
      <c r="I9" s="71" t="s">
        <v>34</v>
      </c>
      <c r="J9" s="71" t="s">
        <v>34</v>
      </c>
      <c r="K9" s="71" t="s">
        <v>35</v>
      </c>
      <c r="L9" s="71" t="s">
        <v>35</v>
      </c>
      <c r="M9" s="42" t="s">
        <v>585</v>
      </c>
      <c r="N9" s="64" t="s">
        <v>34</v>
      </c>
      <c r="O9" s="76" t="s">
        <v>586</v>
      </c>
      <c r="P9" s="66" t="s">
        <v>38</v>
      </c>
      <c r="Q9" s="67" t="s">
        <v>587</v>
      </c>
      <c r="R9" s="68" t="str">
        <f>IFERROR(VLOOKUP(INDEX(Validation!$O$12:$S$16, MATCH('3 Waters'!P9,Validation!$M$12:$M$16,0),MATCH('3 Waters'!$N9,Validation!$O$10:$S$10,0)),Validation!$F$11:$G$35,2,FALSE), "")</f>
        <v>Moderate</v>
      </c>
      <c r="S9" s="68" t="str">
        <f>IFERROR(VLOOKUP(INDEX(Validation!$O$22:$S$26, MATCH('3 Waters'!$R9,Validation!$M$22:$M$26,0),MATCH('3 Waters'!H9,Validation!$O$20:$S$20,0)),Validation!$I$11:$J$35,2,FALSE), "")</f>
        <v>Low</v>
      </c>
      <c r="T9" s="68" t="str">
        <f>IFERROR(VLOOKUP(INDEX(Validation!$O$22:$S$26, MATCH('3 Waters'!$R9,Validation!$M$22:$M$26,0),MATCH('3 Waters'!I9,Validation!$O$20:$S$20,0)),Validation!$I$11:$J$35,2,FALSE), "")</f>
        <v>Moderate</v>
      </c>
      <c r="U9" s="68" t="str">
        <f>IFERROR(VLOOKUP(INDEX(Validation!$O$22:$S$26, MATCH('3 Waters'!$R9,Validation!$M$22:$M$26,0),MATCH('3 Waters'!J9,Validation!$O$20:$S$20,0)),Validation!$I$11:$J$35,2,FALSE), "")</f>
        <v>Moderate</v>
      </c>
      <c r="V9" s="68" t="str">
        <f>IFERROR(VLOOKUP(INDEX(Validation!$O$22:$S$26, MATCH('3 Waters'!$R9,Validation!$M$22:$M$26,0),MATCH('3 Waters'!K9,Validation!$O$20:$S$20,0)),Validation!$I$11:$J$35,2,FALSE), "")</f>
        <v>Moderate</v>
      </c>
      <c r="W9" s="68" t="str">
        <f>IFERROR(VLOOKUP(INDEX(Validation!$O$22:$S$26, MATCH('3 Waters'!$R9,Validation!$M$22:$M$26,0),MATCH('3 Waters'!L9,Validation!$O$20:$S$20,0)),Validation!$I$11:$J$35,2,FALSE), "")</f>
        <v>Moderate</v>
      </c>
      <c r="X9" s="69"/>
      <c r="Y9" s="70"/>
      <c r="Z9" s="69" t="s">
        <v>479</v>
      </c>
    </row>
    <row r="10" spans="1:26" ht="91.5" customHeight="1" x14ac:dyDescent="0.35">
      <c r="A10" s="145" t="s">
        <v>588</v>
      </c>
      <c r="B10" s="146"/>
      <c r="C10" s="147" t="s">
        <v>458</v>
      </c>
      <c r="D10" s="146" t="s">
        <v>582</v>
      </c>
      <c r="E10" s="173" t="s">
        <v>134</v>
      </c>
      <c r="F10" s="148" t="s">
        <v>589</v>
      </c>
      <c r="G10" s="149" t="s">
        <v>590</v>
      </c>
      <c r="H10" s="71" t="s">
        <v>34</v>
      </c>
      <c r="I10" s="71" t="s">
        <v>34</v>
      </c>
      <c r="J10" s="71" t="s">
        <v>34</v>
      </c>
      <c r="K10" s="71" t="s">
        <v>35</v>
      </c>
      <c r="L10" s="71" t="s">
        <v>51</v>
      </c>
      <c r="M10" s="42" t="s">
        <v>591</v>
      </c>
      <c r="N10" s="64" t="s">
        <v>35</v>
      </c>
      <c r="O10" s="76" t="s">
        <v>592</v>
      </c>
      <c r="P10" s="66" t="s">
        <v>60</v>
      </c>
      <c r="Q10" s="67" t="s">
        <v>593</v>
      </c>
      <c r="R10" s="68" t="str">
        <f>IFERROR(VLOOKUP(INDEX(Validation!$O$12:$S$16, MATCH('3 Waters'!P10,Validation!$M$12:$M$16,0),MATCH('3 Waters'!$N10,Validation!$O$10:$S$10,0)),Validation!$F$11:$G$35,2,FALSE), "")</f>
        <v>Moderate</v>
      </c>
      <c r="S10" s="68" t="str">
        <f>IFERROR(VLOOKUP(INDEX(Validation!$O$22:$S$26, MATCH('3 Waters'!$R10,Validation!$M$22:$M$26,0),MATCH('3 Waters'!H10,Validation!$O$20:$S$20,0)),Validation!$I$11:$J$35,2,FALSE), "")</f>
        <v>Moderate</v>
      </c>
      <c r="T10" s="68" t="str">
        <f>IFERROR(VLOOKUP(INDEX(Validation!$O$22:$S$26, MATCH('3 Waters'!$R10,Validation!$M$22:$M$26,0),MATCH('3 Waters'!I10,Validation!$O$20:$S$20,0)),Validation!$I$11:$J$35,2,FALSE), "")</f>
        <v>Moderate</v>
      </c>
      <c r="U10" s="68" t="str">
        <f>IFERROR(VLOOKUP(INDEX(Validation!$O$22:$S$26, MATCH('3 Waters'!$R10,Validation!$M$22:$M$26,0),MATCH('3 Waters'!J10,Validation!$O$20:$S$20,0)),Validation!$I$11:$J$35,2,FALSE), "")</f>
        <v>Moderate</v>
      </c>
      <c r="V10" s="68" t="str">
        <f>IFERROR(VLOOKUP(INDEX(Validation!$O$22:$S$26, MATCH('3 Waters'!$R10,Validation!$M$22:$M$26,0),MATCH('3 Waters'!K10,Validation!$O$20:$S$20,0)),Validation!$I$11:$J$35,2,FALSE), "")</f>
        <v>Moderate</v>
      </c>
      <c r="W10" s="68" t="str">
        <f>IFERROR(VLOOKUP(INDEX(Validation!$O$22:$S$26, MATCH('3 Waters'!$R10,Validation!$M$22:$M$26,0),MATCH('3 Waters'!L10,Validation!$O$20:$S$20,0)),Validation!$I$11:$J$35,2,FALSE), "")</f>
        <v>High</v>
      </c>
      <c r="X10" s="69"/>
      <c r="Y10" s="70"/>
      <c r="Z10" s="69"/>
    </row>
    <row r="11" spans="1:26" ht="135.75" customHeight="1" x14ac:dyDescent="0.35">
      <c r="A11" s="145" t="s">
        <v>594</v>
      </c>
      <c r="B11" s="146" t="s">
        <v>480</v>
      </c>
      <c r="C11" s="147" t="s">
        <v>595</v>
      </c>
      <c r="D11" s="173" t="s">
        <v>568</v>
      </c>
      <c r="E11" s="173" t="s">
        <v>32</v>
      </c>
      <c r="F11" s="148" t="str">
        <f t="shared" ref="F11:F17" si="0">IF(D11="","",_xlfn.CONCAT("Risk to ",LOWER((_xlfn.CONCAT(D11," due to ",E11)))))</f>
        <v>Risk to wastewater infrastructure due to increased extreme rainfall and flooding</v>
      </c>
      <c r="G11" s="149" t="s">
        <v>596</v>
      </c>
      <c r="H11" s="71" t="s">
        <v>35</v>
      </c>
      <c r="I11" s="71" t="s">
        <v>35</v>
      </c>
      <c r="J11" s="71" t="s">
        <v>35</v>
      </c>
      <c r="K11" s="71" t="s">
        <v>35</v>
      </c>
      <c r="L11" s="71" t="s">
        <v>51</v>
      </c>
      <c r="M11" s="42" t="s">
        <v>597</v>
      </c>
      <c r="N11" s="64" t="s">
        <v>35</v>
      </c>
      <c r="O11" s="76" t="s">
        <v>598</v>
      </c>
      <c r="P11" s="66" t="s">
        <v>38</v>
      </c>
      <c r="Q11" s="67" t="s">
        <v>599</v>
      </c>
      <c r="R11" s="68" t="str">
        <f>IFERROR(VLOOKUP(INDEX(Validation!$O$12:$S$16, MATCH('3 Waters'!P11,Validation!$M$12:$M$16,0),MATCH('3 Waters'!$N11,Validation!$O$10:$S$10,0)),Validation!$F$11:$G$35,2,FALSE), "")</f>
        <v>High</v>
      </c>
      <c r="S11" s="68" t="str">
        <f>IFERROR(VLOOKUP(INDEX(Validation!$O$22:$S$26, MATCH('3 Waters'!$R11,Validation!$M$22:$M$26,0),MATCH('3 Waters'!H11,Validation!$O$20:$S$20,0)),Validation!$I$11:$J$35,2,FALSE), "")</f>
        <v>High</v>
      </c>
      <c r="T11" s="68" t="str">
        <f>IFERROR(VLOOKUP(INDEX(Validation!$O$22:$S$26, MATCH('3 Waters'!$R11,Validation!$M$22:$M$26,0),MATCH('3 Waters'!I11,Validation!$O$20:$S$20,0)),Validation!$I$11:$J$35,2,FALSE), "")</f>
        <v>High</v>
      </c>
      <c r="U11" s="68" t="str">
        <f>IFERROR(VLOOKUP(INDEX(Validation!$O$22:$S$26, MATCH('3 Waters'!$R11,Validation!$M$22:$M$26,0),MATCH('3 Waters'!J11,Validation!$O$20:$S$20,0)),Validation!$I$11:$J$35,2,FALSE), "")</f>
        <v>High</v>
      </c>
      <c r="V11" s="68" t="str">
        <f>IFERROR(VLOOKUP(INDEX(Validation!$O$22:$S$26, MATCH('3 Waters'!$R11,Validation!$M$22:$M$26,0),MATCH('3 Waters'!K11,Validation!$O$20:$S$20,0)),Validation!$I$11:$J$35,2,FALSE), "")</f>
        <v>High</v>
      </c>
      <c r="W11" s="68" t="str">
        <f>IFERROR(VLOOKUP(INDEX(Validation!$O$22:$S$26, MATCH('3 Waters'!$R11,Validation!$M$22:$M$26,0),MATCH('3 Waters'!L11,Validation!$O$20:$S$20,0)),Validation!$I$11:$J$35,2,FALSE), "")</f>
        <v>Very High</v>
      </c>
      <c r="X11" s="69"/>
      <c r="Y11" s="70"/>
      <c r="Z11" s="69"/>
    </row>
    <row r="12" spans="1:26" ht="192" hidden="1" customHeight="1" x14ac:dyDescent="0.35">
      <c r="A12" s="145" t="s">
        <v>600</v>
      </c>
      <c r="B12" s="146" t="s">
        <v>480</v>
      </c>
      <c r="C12" s="147" t="s">
        <v>574</v>
      </c>
      <c r="D12" s="146" t="s">
        <v>601</v>
      </c>
      <c r="E12" s="146" t="s">
        <v>32</v>
      </c>
      <c r="F12" s="148" t="str">
        <f t="shared" si="0"/>
        <v>Risk to water supply infrastructure due to increased extreme rainfall and flooding</v>
      </c>
      <c r="G12" s="149" t="s">
        <v>602</v>
      </c>
      <c r="H12" s="71" t="s">
        <v>34</v>
      </c>
      <c r="I12" s="71" t="s">
        <v>34</v>
      </c>
      <c r="J12" s="71" t="s">
        <v>34</v>
      </c>
      <c r="K12" s="71" t="s">
        <v>35</v>
      </c>
      <c r="L12" s="71" t="s">
        <v>51</v>
      </c>
      <c r="M12" s="42" t="s">
        <v>603</v>
      </c>
      <c r="N12" s="64" t="s">
        <v>34</v>
      </c>
      <c r="O12" s="76" t="s">
        <v>604</v>
      </c>
      <c r="P12" s="66" t="s">
        <v>60</v>
      </c>
      <c r="Q12" s="67" t="s">
        <v>605</v>
      </c>
      <c r="R12" s="68" t="str">
        <f>IFERROR(VLOOKUP(INDEX(Validation!$O$12:$S$16, MATCH('3 Waters'!P12,Validation!$M$12:$M$16,0),MATCH('3 Waters'!$N12,Validation!$O$10:$S$10,0)),Validation!$F$11:$G$35,2,FALSE), "")</f>
        <v>Moderate</v>
      </c>
      <c r="S12" s="68" t="str">
        <f>IFERROR(VLOOKUP(INDEX(Validation!$O$22:$S$26, MATCH('3 Waters'!$R12,Validation!$M$22:$M$26,0),MATCH('3 Waters'!H12,Validation!$O$20:$S$20,0)),Validation!$I$11:$J$35,2,FALSE), "")</f>
        <v>Moderate</v>
      </c>
      <c r="T12" s="68" t="str">
        <f>IFERROR(VLOOKUP(INDEX(Validation!$O$22:$S$26, MATCH('3 Waters'!$R12,Validation!$M$22:$M$26,0),MATCH('3 Waters'!I12,Validation!$O$20:$S$20,0)),Validation!$I$11:$J$35,2,FALSE), "")</f>
        <v>Moderate</v>
      </c>
      <c r="U12" s="68" t="str">
        <f>IFERROR(VLOOKUP(INDEX(Validation!$O$22:$S$26, MATCH('3 Waters'!$R12,Validation!$M$22:$M$26,0),MATCH('3 Waters'!J12,Validation!$O$20:$S$20,0)),Validation!$I$11:$J$35,2,FALSE), "")</f>
        <v>Moderate</v>
      </c>
      <c r="V12" s="68" t="str">
        <f>IFERROR(VLOOKUP(INDEX(Validation!$O$22:$S$26, MATCH('3 Waters'!$R12,Validation!$M$22:$M$26,0),MATCH('3 Waters'!K12,Validation!$O$20:$S$20,0)),Validation!$I$11:$J$35,2,FALSE), "")</f>
        <v>Moderate</v>
      </c>
      <c r="W12" s="68" t="str">
        <f>IFERROR(VLOOKUP(INDEX(Validation!$O$22:$S$26, MATCH('3 Waters'!$R12,Validation!$M$22:$M$26,0),MATCH('3 Waters'!L12,Validation!$O$20:$S$20,0)),Validation!$I$11:$J$35,2,FALSE), "")</f>
        <v>High</v>
      </c>
      <c r="X12" s="69"/>
      <c r="Y12" s="70"/>
      <c r="Z12" s="69"/>
    </row>
    <row r="13" spans="1:26" ht="165.65" hidden="1" customHeight="1" x14ac:dyDescent="0.35">
      <c r="A13" s="145" t="s">
        <v>606</v>
      </c>
      <c r="B13" s="146" t="s">
        <v>480</v>
      </c>
      <c r="C13" s="147" t="s">
        <v>574</v>
      </c>
      <c r="D13" s="173" t="s">
        <v>568</v>
      </c>
      <c r="E13" s="173" t="s">
        <v>251</v>
      </c>
      <c r="F13" s="148" t="str">
        <f t="shared" si="0"/>
        <v>Risk to wastewater infrastructure due to groundwater rise and salinity stress in low lying areas</v>
      </c>
      <c r="G13" s="149" t="s">
        <v>607</v>
      </c>
      <c r="H13" s="71" t="s">
        <v>35</v>
      </c>
      <c r="I13" s="71" t="s">
        <v>35</v>
      </c>
      <c r="J13" s="71" t="s">
        <v>35</v>
      </c>
      <c r="K13" s="71" t="s">
        <v>35</v>
      </c>
      <c r="L13" s="71" t="s">
        <v>51</v>
      </c>
      <c r="M13" s="42" t="s">
        <v>608</v>
      </c>
      <c r="N13" s="64" t="s">
        <v>34</v>
      </c>
      <c r="O13" s="76" t="s">
        <v>609</v>
      </c>
      <c r="P13" s="66" t="s">
        <v>60</v>
      </c>
      <c r="Q13" s="67" t="s">
        <v>610</v>
      </c>
      <c r="R13" s="68" t="str">
        <f>IFERROR(VLOOKUP(INDEX(Validation!$O$12:$S$16, MATCH('3 Waters'!P13,Validation!$M$12:$M$16,0),MATCH('3 Waters'!$N13,Validation!$O$10:$S$10,0)),Validation!$F$11:$G$35,2,FALSE), "")</f>
        <v>Moderate</v>
      </c>
      <c r="S13" s="68" t="str">
        <f>IFERROR(VLOOKUP(INDEX(Validation!$O$22:$S$26, MATCH('3 Waters'!$R13,Validation!$M$22:$M$26,0),MATCH('3 Waters'!H13,Validation!$O$20:$S$20,0)),Validation!$I$11:$J$35,2,FALSE), "")</f>
        <v>Moderate</v>
      </c>
      <c r="T13" s="68" t="str">
        <f>IFERROR(VLOOKUP(INDEX(Validation!$O$22:$S$26, MATCH('3 Waters'!$R13,Validation!$M$22:$M$26,0),MATCH('3 Waters'!I13,Validation!$O$20:$S$20,0)),Validation!$I$11:$J$35,2,FALSE), "")</f>
        <v>Moderate</v>
      </c>
      <c r="U13" s="68" t="str">
        <f>IFERROR(VLOOKUP(INDEX(Validation!$O$22:$S$26, MATCH('3 Waters'!$R13,Validation!$M$22:$M$26,0),MATCH('3 Waters'!J13,Validation!$O$20:$S$20,0)),Validation!$I$11:$J$35,2,FALSE), "")</f>
        <v>Moderate</v>
      </c>
      <c r="V13" s="68" t="str">
        <f>IFERROR(VLOOKUP(INDEX(Validation!$O$22:$S$26, MATCH('3 Waters'!$R13,Validation!$M$22:$M$26,0),MATCH('3 Waters'!K13,Validation!$O$20:$S$20,0)),Validation!$I$11:$J$35,2,FALSE), "")</f>
        <v>Moderate</v>
      </c>
      <c r="W13" s="68" t="str">
        <f>IFERROR(VLOOKUP(INDEX(Validation!$O$22:$S$26, MATCH('3 Waters'!$R13,Validation!$M$22:$M$26,0),MATCH('3 Waters'!L13,Validation!$O$20:$S$20,0)),Validation!$I$11:$J$35,2,FALSE), "")</f>
        <v>High</v>
      </c>
      <c r="X13" s="69"/>
      <c r="Y13" s="70"/>
      <c r="Z13" s="69"/>
    </row>
    <row r="14" spans="1:26" ht="214.5" customHeight="1" x14ac:dyDescent="0.35">
      <c r="A14" s="145" t="s">
        <v>611</v>
      </c>
      <c r="B14" s="146" t="s">
        <v>480</v>
      </c>
      <c r="C14" s="147" t="s">
        <v>574</v>
      </c>
      <c r="D14" s="146" t="s">
        <v>582</v>
      </c>
      <c r="E14" s="146" t="s">
        <v>612</v>
      </c>
      <c r="F14" s="148" t="str">
        <f t="shared" si="0"/>
        <v>Risk to stormwater infrastructure due to groundwater rise and/or salinity stress in low lying areas</v>
      </c>
      <c r="G14" s="149" t="s">
        <v>613</v>
      </c>
      <c r="H14" s="71" t="s">
        <v>35</v>
      </c>
      <c r="I14" s="71" t="s">
        <v>35</v>
      </c>
      <c r="J14" s="71" t="s">
        <v>35</v>
      </c>
      <c r="K14" s="71" t="s">
        <v>35</v>
      </c>
      <c r="L14" s="71" t="s">
        <v>51</v>
      </c>
      <c r="M14" s="42" t="s">
        <v>614</v>
      </c>
      <c r="N14" s="64" t="s">
        <v>35</v>
      </c>
      <c r="O14" s="76" t="s">
        <v>615</v>
      </c>
      <c r="P14" s="66" t="s">
        <v>38</v>
      </c>
      <c r="Q14" s="67" t="s">
        <v>616</v>
      </c>
      <c r="R14" s="68" t="str">
        <f>IFERROR(VLOOKUP(INDEX(Validation!$O$12:$S$16, MATCH('3 Waters'!P14,Validation!$M$12:$M$16,0),MATCH('3 Waters'!$N14,Validation!$O$10:$S$10,0)),Validation!$F$11:$G$35,2,FALSE), "")</f>
        <v>High</v>
      </c>
      <c r="S14" s="68" t="str">
        <f>IFERROR(VLOOKUP(INDEX(Validation!$O$22:$S$26, MATCH('3 Waters'!$R14,Validation!$M$22:$M$26,0),MATCH('3 Waters'!H14,Validation!$O$20:$S$20,0)),Validation!$I$11:$J$35,2,FALSE), "")</f>
        <v>High</v>
      </c>
      <c r="T14" s="68" t="str">
        <f>IFERROR(VLOOKUP(INDEX(Validation!$O$22:$S$26, MATCH('3 Waters'!$R14,Validation!$M$22:$M$26,0),MATCH('3 Waters'!I14,Validation!$O$20:$S$20,0)),Validation!$I$11:$J$35,2,FALSE), "")</f>
        <v>High</v>
      </c>
      <c r="U14" s="68" t="str">
        <f>IFERROR(VLOOKUP(INDEX(Validation!$O$22:$S$26, MATCH('3 Waters'!$R14,Validation!$M$22:$M$26,0),MATCH('3 Waters'!J14,Validation!$O$20:$S$20,0)),Validation!$I$11:$J$35,2,FALSE), "")</f>
        <v>High</v>
      </c>
      <c r="V14" s="68" t="str">
        <f>IFERROR(VLOOKUP(INDEX(Validation!$O$22:$S$26, MATCH('3 Waters'!$R14,Validation!$M$22:$M$26,0),MATCH('3 Waters'!K14,Validation!$O$20:$S$20,0)),Validation!$I$11:$J$35,2,FALSE), "")</f>
        <v>High</v>
      </c>
      <c r="W14" s="68" t="str">
        <f>IFERROR(VLOOKUP(INDEX(Validation!$O$22:$S$26, MATCH('3 Waters'!$R14,Validation!$M$22:$M$26,0),MATCH('3 Waters'!L14,Validation!$O$20:$S$20,0)),Validation!$I$11:$J$35,2,FALSE), "")</f>
        <v>Very High</v>
      </c>
      <c r="X14" s="69"/>
      <c r="Y14" s="70"/>
      <c r="Z14" s="69"/>
    </row>
    <row r="15" spans="1:26" ht="148.5" customHeight="1" x14ac:dyDescent="0.35">
      <c r="A15" s="145" t="s">
        <v>617</v>
      </c>
      <c r="B15" s="146" t="s">
        <v>480</v>
      </c>
      <c r="C15" s="147" t="s">
        <v>574</v>
      </c>
      <c r="D15" s="146" t="s">
        <v>601</v>
      </c>
      <c r="E15" s="146" t="s">
        <v>251</v>
      </c>
      <c r="F15" s="148" t="str">
        <f>IF(D15="","",_xlfn.CONCAT("Risk to ",LOWER((_xlfn.CONCAT(D15," due to ",E15)))))</f>
        <v>Risk to water supply infrastructure due to groundwater rise and salinity stress in low lying areas</v>
      </c>
      <c r="G15" s="149" t="s">
        <v>618</v>
      </c>
      <c r="H15" s="71" t="s">
        <v>38</v>
      </c>
      <c r="I15" s="71" t="s">
        <v>38</v>
      </c>
      <c r="J15" s="71" t="s">
        <v>38</v>
      </c>
      <c r="K15" s="71" t="s">
        <v>38</v>
      </c>
      <c r="L15" s="71" t="s">
        <v>34</v>
      </c>
      <c r="M15" s="42" t="s">
        <v>619</v>
      </c>
      <c r="N15" s="64" t="s">
        <v>34</v>
      </c>
      <c r="O15" s="76" t="s">
        <v>620</v>
      </c>
      <c r="P15" s="66" t="s">
        <v>35</v>
      </c>
      <c r="Q15" s="67" t="s">
        <v>621</v>
      </c>
      <c r="R15" s="68" t="str">
        <f>IFERROR(VLOOKUP(INDEX(Validation!$O$12:$S$16, MATCH('3 Waters'!P15,Validation!$M$12:$M$16,0),MATCH('3 Waters'!$N15,Validation!$O$10:$S$10,0)),Validation!$F$11:$G$35,2,FALSE), "")</f>
        <v>Low</v>
      </c>
      <c r="S15" s="68" t="str">
        <f>IFERROR(VLOOKUP(INDEX(Validation!$O$22:$S$26, MATCH('3 Waters'!$R15,Validation!$M$22:$M$26,0),MATCH('3 Waters'!H15,Validation!$O$20:$S$20,0)),Validation!$I$11:$J$35,2,FALSE), "")</f>
        <v>Very Low</v>
      </c>
      <c r="T15" s="68" t="str">
        <f>IFERROR(VLOOKUP(INDEX(Validation!$O$22:$S$26, MATCH('3 Waters'!$R15,Validation!$M$22:$M$26,0),MATCH('3 Waters'!I15,Validation!$O$20:$S$20,0)),Validation!$I$11:$J$35,2,FALSE), "")</f>
        <v>Very Low</v>
      </c>
      <c r="U15" s="68" t="str">
        <f>IFERROR(VLOOKUP(INDEX(Validation!$O$22:$S$26, MATCH('3 Waters'!$R15,Validation!$M$22:$M$26,0),MATCH('3 Waters'!J15,Validation!$O$20:$S$20,0)),Validation!$I$11:$J$35,2,FALSE), "")</f>
        <v>Very Low</v>
      </c>
      <c r="V15" s="68" t="str">
        <f>IFERROR(VLOOKUP(INDEX(Validation!$O$22:$S$26, MATCH('3 Waters'!$R15,Validation!$M$22:$M$26,0),MATCH('3 Waters'!K15,Validation!$O$20:$S$20,0)),Validation!$I$11:$J$35,2,FALSE), "")</f>
        <v>Very Low</v>
      </c>
      <c r="W15" s="68" t="str">
        <f>IFERROR(VLOOKUP(INDEX(Validation!$O$22:$S$26, MATCH('3 Waters'!$R15,Validation!$M$22:$M$26,0),MATCH('3 Waters'!L15,Validation!$O$20:$S$20,0)),Validation!$I$11:$J$35,2,FALSE), "")</f>
        <v>Low</v>
      </c>
      <c r="X15" s="69"/>
      <c r="Y15" s="70"/>
      <c r="Z15" s="69"/>
    </row>
    <row r="16" spans="1:26" ht="150.75" customHeight="1" x14ac:dyDescent="0.35">
      <c r="A16" s="145" t="s">
        <v>622</v>
      </c>
      <c r="B16" s="146" t="s">
        <v>480</v>
      </c>
      <c r="C16" s="147" t="s">
        <v>574</v>
      </c>
      <c r="D16" s="173" t="s">
        <v>568</v>
      </c>
      <c r="E16" s="173" t="s">
        <v>90</v>
      </c>
      <c r="F16" s="148" t="str">
        <f>IF(D16="","",_xlfn.CONCAT("Risk to ",LOWER((_xlfn.CONCAT(D16," due to ",E16)))))</f>
        <v>Risk to wastewater infrastructure due to sea level rise and coastal flooding</v>
      </c>
      <c r="G16" s="149" t="s">
        <v>623</v>
      </c>
      <c r="H16" s="71" t="s">
        <v>38</v>
      </c>
      <c r="I16" s="71" t="s">
        <v>34</v>
      </c>
      <c r="J16" s="71" t="s">
        <v>34</v>
      </c>
      <c r="K16" s="71" t="s">
        <v>34</v>
      </c>
      <c r="L16" s="71" t="s">
        <v>35</v>
      </c>
      <c r="M16" s="42" t="s">
        <v>624</v>
      </c>
      <c r="N16" s="64" t="s">
        <v>35</v>
      </c>
      <c r="O16" s="79" t="s">
        <v>625</v>
      </c>
      <c r="P16" s="66" t="s">
        <v>38</v>
      </c>
      <c r="Q16" s="67" t="s">
        <v>626</v>
      </c>
      <c r="R16" s="68" t="str">
        <f>IFERROR(VLOOKUP(INDEX(Validation!$O$12:$S$16, MATCH('3 Waters'!P16,Validation!$M$12:$M$16,0),MATCH('3 Waters'!$N16,Validation!$O$10:$S$10,0)),Validation!$F$11:$G$35,2,FALSE), "")</f>
        <v>High</v>
      </c>
      <c r="S16" s="68" t="str">
        <f>IFERROR(VLOOKUP(INDEX(Validation!$O$22:$S$26, MATCH('3 Waters'!$R16,Validation!$M$22:$M$26,0),MATCH('3 Waters'!H16,Validation!$O$20:$S$20,0)),Validation!$I$11:$J$35,2,FALSE), "")</f>
        <v>Low</v>
      </c>
      <c r="T16" s="68" t="str">
        <f>IFERROR(VLOOKUP(INDEX(Validation!$O$22:$S$26, MATCH('3 Waters'!$R16,Validation!$M$22:$M$26,0),MATCH('3 Waters'!I16,Validation!$O$20:$S$20,0)),Validation!$I$11:$J$35,2,FALSE), "")</f>
        <v>Moderate</v>
      </c>
      <c r="U16" s="68" t="str">
        <f>IFERROR(VLOOKUP(INDEX(Validation!$O$22:$S$26, MATCH('3 Waters'!$R16,Validation!$M$22:$M$26,0),MATCH('3 Waters'!J16,Validation!$O$20:$S$20,0)),Validation!$I$11:$J$35,2,FALSE), "")</f>
        <v>Moderate</v>
      </c>
      <c r="V16" s="68" t="str">
        <f>IFERROR(VLOOKUP(INDEX(Validation!$O$22:$S$26, MATCH('3 Waters'!$R16,Validation!$M$22:$M$26,0),MATCH('3 Waters'!K16,Validation!$O$20:$S$20,0)),Validation!$I$11:$J$35,2,FALSE), "")</f>
        <v>Moderate</v>
      </c>
      <c r="W16" s="68" t="str">
        <f>IFERROR(VLOOKUP(INDEX(Validation!$O$22:$S$26, MATCH('3 Waters'!$R16,Validation!$M$22:$M$26,0),MATCH('3 Waters'!L16,Validation!$O$20:$S$20,0)),Validation!$I$11:$J$35,2,FALSE), "")</f>
        <v>High</v>
      </c>
      <c r="X16" s="69"/>
      <c r="Y16" s="70"/>
      <c r="Z16" s="69"/>
    </row>
    <row r="17" spans="1:26" ht="94.5" customHeight="1" x14ac:dyDescent="0.35">
      <c r="A17" s="145" t="s">
        <v>627</v>
      </c>
      <c r="B17" s="146" t="s">
        <v>480</v>
      </c>
      <c r="C17" s="147" t="s">
        <v>574</v>
      </c>
      <c r="D17" s="146" t="s">
        <v>568</v>
      </c>
      <c r="E17" s="146" t="s">
        <v>166</v>
      </c>
      <c r="F17" s="148" t="str">
        <f t="shared" si="0"/>
        <v>Risk to wastewater infrastructure due to coastal erosion</v>
      </c>
      <c r="G17" s="149" t="s">
        <v>628</v>
      </c>
      <c r="H17" s="71" t="s">
        <v>410</v>
      </c>
      <c r="I17" s="71" t="s">
        <v>410</v>
      </c>
      <c r="J17" s="71" t="s">
        <v>410</v>
      </c>
      <c r="K17" s="71" t="s">
        <v>410</v>
      </c>
      <c r="L17" s="71" t="s">
        <v>410</v>
      </c>
      <c r="M17" s="42" t="s">
        <v>629</v>
      </c>
      <c r="N17" s="64" t="s">
        <v>34</v>
      </c>
      <c r="O17" s="79" t="s">
        <v>630</v>
      </c>
      <c r="P17" s="66" t="s">
        <v>38</v>
      </c>
      <c r="Q17" s="67" t="s">
        <v>631</v>
      </c>
      <c r="R17" s="68" t="str">
        <f>IFERROR(VLOOKUP(INDEX(Validation!$O$12:$S$16, MATCH('3 Waters'!P17,Validation!$M$12:$M$16,0),MATCH('3 Waters'!$N17,Validation!$O$10:$S$10,0)),Validation!$F$11:$G$35,2,FALSE), "")</f>
        <v>Moderate</v>
      </c>
      <c r="S17" s="68" t="str">
        <f>IFERROR(VLOOKUP(INDEX(Validation!$O$22:$S$26, MATCH('3 Waters'!$R17,Validation!$M$22:$M$26,0),MATCH('3 Waters'!H17,Validation!$O$20:$S$20,0)),Validation!$I$11:$J$35,2,FALSE), "")</f>
        <v>Very Low</v>
      </c>
      <c r="T17" s="68" t="str">
        <f>IFERROR(VLOOKUP(INDEX(Validation!$O$22:$S$26, MATCH('3 Waters'!$R17,Validation!$M$22:$M$26,0),MATCH('3 Waters'!I17,Validation!$O$20:$S$20,0)),Validation!$I$11:$J$35,2,FALSE), "")</f>
        <v>Very Low</v>
      </c>
      <c r="U17" s="68" t="str">
        <f>IFERROR(VLOOKUP(INDEX(Validation!$O$22:$S$26, MATCH('3 Waters'!$R17,Validation!$M$22:$M$26,0),MATCH('3 Waters'!J17,Validation!$O$20:$S$20,0)),Validation!$I$11:$J$35,2,FALSE), "")</f>
        <v>Very Low</v>
      </c>
      <c r="V17" s="68" t="str">
        <f>IFERROR(VLOOKUP(INDEX(Validation!$O$22:$S$26, MATCH('3 Waters'!$R17,Validation!$M$22:$M$26,0),MATCH('3 Waters'!K17,Validation!$O$20:$S$20,0)),Validation!$I$11:$J$35,2,FALSE), "")</f>
        <v>Very Low</v>
      </c>
      <c r="W17" s="68" t="str">
        <f>IFERROR(VLOOKUP(INDEX(Validation!$O$22:$S$26, MATCH('3 Waters'!$R17,Validation!$M$22:$M$26,0),MATCH('3 Waters'!L17,Validation!$O$20:$S$20,0)),Validation!$I$11:$J$35,2,FALSE), "")</f>
        <v>Very Low</v>
      </c>
      <c r="X17" s="69"/>
      <c r="Y17" s="70"/>
      <c r="Z17" s="69"/>
    </row>
    <row r="18" spans="1:26" ht="112.5" customHeight="1" x14ac:dyDescent="0.35">
      <c r="A18" s="145" t="s">
        <v>632</v>
      </c>
      <c r="B18" s="146" t="s">
        <v>480</v>
      </c>
      <c r="C18" s="147" t="s">
        <v>574</v>
      </c>
      <c r="D18" s="146" t="s">
        <v>601</v>
      </c>
      <c r="E18" s="146" t="s">
        <v>166</v>
      </c>
      <c r="F18" s="148" t="str">
        <f>IF(D18="","",_xlfn.CONCAT("Risk to ",LOWER((_xlfn.CONCAT(D18," due to ",E18)))))</f>
        <v>Risk to water supply infrastructure due to coastal erosion</v>
      </c>
      <c r="G18" s="149" t="s">
        <v>633</v>
      </c>
      <c r="H18" s="71" t="s">
        <v>410</v>
      </c>
      <c r="I18" s="71" t="s">
        <v>410</v>
      </c>
      <c r="J18" s="71" t="s">
        <v>410</v>
      </c>
      <c r="K18" s="71" t="s">
        <v>410</v>
      </c>
      <c r="L18" s="71" t="s">
        <v>410</v>
      </c>
      <c r="M18" s="42" t="s">
        <v>634</v>
      </c>
      <c r="N18" s="64" t="s">
        <v>38</v>
      </c>
      <c r="O18" s="76" t="s">
        <v>635</v>
      </c>
      <c r="P18" s="66" t="s">
        <v>38</v>
      </c>
      <c r="Q18" s="67" t="s">
        <v>631</v>
      </c>
      <c r="R18" s="68" t="str">
        <f>IFERROR(VLOOKUP(INDEX(Validation!$O$12:$S$16, MATCH('3 Waters'!P18,Validation!$M$12:$M$16,0),MATCH('3 Waters'!$N18,Validation!$O$10:$S$10,0)),Validation!$F$11:$G$35,2,FALSE), "")</f>
        <v>Low</v>
      </c>
      <c r="S18" s="68" t="str">
        <f>IFERROR(VLOOKUP(INDEX(Validation!$O$22:$S$26, MATCH('3 Waters'!$R18,Validation!$M$22:$M$26,0),MATCH('3 Waters'!H18,Validation!$O$20:$S$20,0)),Validation!$I$11:$J$35,2,FALSE), "")</f>
        <v>Very Low</v>
      </c>
      <c r="T18" s="68" t="str">
        <f>IFERROR(VLOOKUP(INDEX(Validation!$O$22:$S$26, MATCH('3 Waters'!$R18,Validation!$M$22:$M$26,0),MATCH('3 Waters'!I18,Validation!$O$20:$S$20,0)),Validation!$I$11:$J$35,2,FALSE), "")</f>
        <v>Very Low</v>
      </c>
      <c r="U18" s="68" t="str">
        <f>IFERROR(VLOOKUP(INDEX(Validation!$O$22:$S$26, MATCH('3 Waters'!$R18,Validation!$M$22:$M$26,0),MATCH('3 Waters'!J18,Validation!$O$20:$S$20,0)),Validation!$I$11:$J$35,2,FALSE), "")</f>
        <v>Very Low</v>
      </c>
      <c r="V18" s="68" t="str">
        <f>IFERROR(VLOOKUP(INDEX(Validation!$O$22:$S$26, MATCH('3 Waters'!$R18,Validation!$M$22:$M$26,0),MATCH('3 Waters'!K18,Validation!$O$20:$S$20,0)),Validation!$I$11:$J$35,2,FALSE), "")</f>
        <v>Very Low</v>
      </c>
      <c r="W18" s="68" t="str">
        <f>IFERROR(VLOOKUP(INDEX(Validation!$O$22:$S$26, MATCH('3 Waters'!$R18,Validation!$M$22:$M$26,0),MATCH('3 Waters'!L18,Validation!$O$20:$S$20,0)),Validation!$I$11:$J$35,2,FALSE), "")</f>
        <v>Very Low</v>
      </c>
      <c r="X18" s="69"/>
      <c r="Y18" s="70"/>
      <c r="Z18" s="69"/>
    </row>
    <row r="19" spans="1:26" ht="94.5" customHeight="1" x14ac:dyDescent="0.35">
      <c r="A19" s="145" t="s">
        <v>636</v>
      </c>
      <c r="B19" s="146" t="s">
        <v>480</v>
      </c>
      <c r="C19" s="147" t="s">
        <v>574</v>
      </c>
      <c r="D19" s="146" t="s">
        <v>582</v>
      </c>
      <c r="E19" s="146" t="s">
        <v>166</v>
      </c>
      <c r="F19" s="148" t="str">
        <f>IF(D19="","",_xlfn.CONCAT("Risk to ",LOWER((_xlfn.CONCAT(D19," due to ",E19)))))</f>
        <v>Risk to stormwater infrastructure due to coastal erosion</v>
      </c>
      <c r="G19" s="149" t="s">
        <v>637</v>
      </c>
      <c r="H19" s="71" t="s">
        <v>410</v>
      </c>
      <c r="I19" s="71" t="s">
        <v>410</v>
      </c>
      <c r="J19" s="71" t="s">
        <v>410</v>
      </c>
      <c r="K19" s="71" t="s">
        <v>410</v>
      </c>
      <c r="L19" s="71" t="s">
        <v>410</v>
      </c>
      <c r="M19" s="42" t="s">
        <v>634</v>
      </c>
      <c r="N19" s="64" t="s">
        <v>35</v>
      </c>
      <c r="O19" s="76" t="s">
        <v>638</v>
      </c>
      <c r="P19" s="66" t="s">
        <v>38</v>
      </c>
      <c r="Q19" s="67" t="s">
        <v>631</v>
      </c>
      <c r="R19" s="68" t="str">
        <f>IFERROR(VLOOKUP(INDEX(Validation!$O$12:$S$16, MATCH('3 Waters'!P19,Validation!$M$12:$M$16,0),MATCH('3 Waters'!$N19,Validation!$O$10:$S$10,0)),Validation!$F$11:$G$35,2,FALSE), "")</f>
        <v>High</v>
      </c>
      <c r="S19" s="68" t="str">
        <f>IFERROR(VLOOKUP(INDEX(Validation!$O$22:$S$26, MATCH('3 Waters'!$R19,Validation!$M$22:$M$26,0),MATCH('3 Waters'!H19,Validation!$O$20:$S$20,0)),Validation!$I$11:$J$35,2,FALSE), "")</f>
        <v>Very Low</v>
      </c>
      <c r="T19" s="68" t="str">
        <f>IFERROR(VLOOKUP(INDEX(Validation!$O$22:$S$26, MATCH('3 Waters'!$R19,Validation!$M$22:$M$26,0),MATCH('3 Waters'!I19,Validation!$O$20:$S$20,0)),Validation!$I$11:$J$35,2,FALSE), "")</f>
        <v>Very Low</v>
      </c>
      <c r="U19" s="68" t="str">
        <f>IFERROR(VLOOKUP(INDEX(Validation!$O$22:$S$26, MATCH('3 Waters'!$R19,Validation!$M$22:$M$26,0),MATCH('3 Waters'!J19,Validation!$O$20:$S$20,0)),Validation!$I$11:$J$35,2,FALSE), "")</f>
        <v>Very Low</v>
      </c>
      <c r="V19" s="68" t="str">
        <f>IFERROR(VLOOKUP(INDEX(Validation!$O$22:$S$26, MATCH('3 Waters'!$R19,Validation!$M$22:$M$26,0),MATCH('3 Waters'!K19,Validation!$O$20:$S$20,0)),Validation!$I$11:$J$35,2,FALSE), "")</f>
        <v>Very Low</v>
      </c>
      <c r="W19" s="68" t="str">
        <f>IFERROR(VLOOKUP(INDEX(Validation!$O$22:$S$26, MATCH('3 Waters'!$R19,Validation!$M$22:$M$26,0),MATCH('3 Waters'!L19,Validation!$O$20:$S$20,0)),Validation!$I$11:$J$35,2,FALSE), "")</f>
        <v>Very Low</v>
      </c>
      <c r="X19" s="69"/>
      <c r="Y19" s="70"/>
      <c r="Z19" s="69"/>
    </row>
    <row r="20" spans="1:26" ht="104.65" customHeight="1" x14ac:dyDescent="0.35">
      <c r="A20" s="163" t="s">
        <v>639</v>
      </c>
      <c r="B20" s="174" t="s">
        <v>480</v>
      </c>
      <c r="C20" s="183" t="s">
        <v>458</v>
      </c>
      <c r="D20" s="174" t="s">
        <v>640</v>
      </c>
      <c r="E20" s="174" t="s">
        <v>56</v>
      </c>
      <c r="F20" s="178" t="str">
        <f>IF(D20="","",_xlfn.CONCAT("Risk to ",LOWER((_xlfn.CONCAT(D20," due to ",E20)))))</f>
        <v>Risk to oxidation ponds due to higher temperature (including increased hot days)</v>
      </c>
      <c r="G20" s="179" t="s">
        <v>641</v>
      </c>
      <c r="H20" s="71" t="s">
        <v>34</v>
      </c>
      <c r="I20" s="71" t="s">
        <v>34</v>
      </c>
      <c r="J20" s="71" t="s">
        <v>34</v>
      </c>
      <c r="K20" s="71" t="s">
        <v>35</v>
      </c>
      <c r="L20" s="71" t="s">
        <v>35</v>
      </c>
      <c r="M20" s="42" t="s">
        <v>642</v>
      </c>
      <c r="N20" s="64" t="s">
        <v>34</v>
      </c>
      <c r="O20" s="76" t="s">
        <v>1185</v>
      </c>
      <c r="P20" s="66" t="s">
        <v>60</v>
      </c>
      <c r="Q20" s="80" t="s">
        <v>643</v>
      </c>
      <c r="R20" s="68" t="str">
        <f>IFERROR(VLOOKUP(INDEX(Validation!$O$12:$S$16, MATCH('3 Waters'!P20,Validation!$M$12:$M$16,0),MATCH('3 Waters'!$N20,Validation!$O$10:$S$10,0)),Validation!$F$11:$G$35,2,FALSE), "")</f>
        <v>Moderate</v>
      </c>
      <c r="S20" s="68" t="str">
        <f>IFERROR(VLOOKUP(INDEX(Validation!$O$22:$S$26, MATCH('3 Waters'!$R20,Validation!$M$22:$M$26,0),MATCH('3 Waters'!H20,Validation!$O$20:$S$20,0)),Validation!$I$11:$J$35,2,FALSE), "")</f>
        <v>Moderate</v>
      </c>
      <c r="T20" s="68" t="str">
        <f>IFERROR(VLOOKUP(INDEX(Validation!$O$22:$S$26, MATCH('3 Waters'!$R20,Validation!$M$22:$M$26,0),MATCH('3 Waters'!I20,Validation!$O$20:$S$20,0)),Validation!$I$11:$J$35,2,FALSE), "")</f>
        <v>Moderate</v>
      </c>
      <c r="U20" s="68" t="str">
        <f>IFERROR(VLOOKUP(INDEX(Validation!$O$22:$S$26, MATCH('3 Waters'!$R20,Validation!$M$22:$M$26,0),MATCH('3 Waters'!J20,Validation!$O$20:$S$20,0)),Validation!$I$11:$J$35,2,FALSE), "")</f>
        <v>Moderate</v>
      </c>
      <c r="V20" s="68" t="str">
        <f>IFERROR(VLOOKUP(INDEX(Validation!$O$22:$S$26, MATCH('3 Waters'!$R20,Validation!$M$22:$M$26,0),MATCH('3 Waters'!K20,Validation!$O$20:$S$20,0)),Validation!$I$11:$J$35,2,FALSE), "")</f>
        <v>Moderate</v>
      </c>
      <c r="W20" s="68" t="str">
        <f>IFERROR(VLOOKUP(INDEX(Validation!$O$22:$S$26, MATCH('3 Waters'!$R20,Validation!$M$22:$M$26,0),MATCH('3 Waters'!L20,Validation!$O$20:$S$20,0)),Validation!$I$11:$J$35,2,FALSE), "")</f>
        <v>Moderate</v>
      </c>
      <c r="X20" s="69"/>
      <c r="Y20" s="70"/>
      <c r="Z20" s="69" t="s">
        <v>486</v>
      </c>
    </row>
    <row r="21" spans="1:26" x14ac:dyDescent="0.35">
      <c r="A21" s="60"/>
      <c r="B21" s="99"/>
      <c r="C21" s="99"/>
      <c r="D21" s="99"/>
      <c r="E21" s="99"/>
      <c r="F21" s="99"/>
      <c r="G21" s="99"/>
      <c r="H21" s="71"/>
      <c r="I21" s="71"/>
      <c r="J21" s="71"/>
      <c r="K21" s="71"/>
      <c r="L21" s="71"/>
      <c r="M21" s="42"/>
      <c r="N21" s="64"/>
      <c r="O21" s="76"/>
      <c r="P21" s="66"/>
      <c r="Q21" s="67"/>
      <c r="R21" s="68" t="str">
        <f>IFERROR(VLOOKUP(INDEX(Validation!$O$12:$S$16, MATCH('3 Waters'!P21,Validation!$M$12:$M$16,0),MATCH('3 Waters'!$N21,Validation!$O$10:$S$10,0)),Validation!$F$11:$G$35,2,FALSE), "")</f>
        <v/>
      </c>
      <c r="S21" s="68" t="str">
        <f>IFERROR(VLOOKUP(INDEX(Validation!$O$22:$S$26, MATCH('3 Waters'!$R21,Validation!$M$22:$M$26,0),MATCH('3 Waters'!H21,Validation!$O$20:$S$20,0)),Validation!$I$11:$J$35,2,FALSE), "")</f>
        <v/>
      </c>
      <c r="T21" s="68" t="str">
        <f>IFERROR(VLOOKUP(INDEX(Validation!$O$22:$S$26, MATCH('3 Waters'!$R21,Validation!$M$22:$M$26,0),MATCH('3 Waters'!I21,Validation!$O$20:$S$20,0)),Validation!$I$11:$J$35,2,FALSE), "")</f>
        <v/>
      </c>
      <c r="U21" s="68" t="str">
        <f>IFERROR(VLOOKUP(INDEX(Validation!$O$22:$S$26, MATCH('3 Waters'!$R21,Validation!$M$22:$M$26,0),MATCH('3 Waters'!J21,Validation!$O$20:$S$20,0)),Validation!$I$11:$J$35,2,FALSE), "")</f>
        <v/>
      </c>
      <c r="V21" s="68" t="str">
        <f>IFERROR(VLOOKUP(INDEX(Validation!$O$22:$S$26, MATCH('3 Waters'!$R21,Validation!$M$22:$M$26,0),MATCH('3 Waters'!K21,Validation!$O$20:$S$20,0)),Validation!$I$11:$J$35,2,FALSE), "")</f>
        <v/>
      </c>
      <c r="W21" s="68" t="str">
        <f>IFERROR(VLOOKUP(INDEX(Validation!$O$22:$S$26, MATCH('3 Waters'!$R21,Validation!$M$22:$M$26,0),MATCH('3 Waters'!L21,Validation!$O$20:$S$20,0)),Validation!$I$11:$J$35,2,FALSE), "")</f>
        <v/>
      </c>
    </row>
    <row r="22" spans="1:26" x14ac:dyDescent="0.35">
      <c r="A22" s="60"/>
      <c r="B22" s="99"/>
      <c r="C22" s="99"/>
      <c r="D22" s="99"/>
      <c r="E22" s="99"/>
      <c r="F22" s="99"/>
      <c r="G22" s="99"/>
      <c r="H22" s="71"/>
      <c r="I22" s="71"/>
      <c r="J22" s="71"/>
      <c r="K22" s="71"/>
      <c r="L22" s="71"/>
      <c r="M22" s="42"/>
      <c r="N22" s="64"/>
      <c r="O22" s="76"/>
      <c r="P22" s="66"/>
      <c r="Q22" s="67"/>
      <c r="R22" s="68" t="str">
        <f>IFERROR(VLOOKUP(INDEX(Validation!$O$12:$S$16, MATCH('3 Waters'!P22,Validation!$M$12:$M$16,0),MATCH('3 Waters'!$N22,Validation!$O$10:$S$10,0)),Validation!$F$11:$G$35,2,FALSE), "")</f>
        <v/>
      </c>
      <c r="S22" s="68" t="str">
        <f>IFERROR(VLOOKUP(INDEX(Validation!$O$22:$S$26, MATCH('3 Waters'!$R22,Validation!$M$22:$M$26,0),MATCH('3 Waters'!H22,Validation!$O$20:$S$20,0)),Validation!$I$11:$J$35,2,FALSE), "")</f>
        <v/>
      </c>
      <c r="T22" s="68" t="str">
        <f>IFERROR(VLOOKUP(INDEX(Validation!$O$22:$S$26, MATCH('3 Waters'!$R22,Validation!$M$22:$M$26,0),MATCH('3 Waters'!I22,Validation!$O$20:$S$20,0)),Validation!$I$11:$J$35,2,FALSE), "")</f>
        <v/>
      </c>
      <c r="U22" s="68" t="str">
        <f>IFERROR(VLOOKUP(INDEX(Validation!$O$22:$S$26, MATCH('3 Waters'!$R22,Validation!$M$22:$M$26,0),MATCH('3 Waters'!J22,Validation!$O$20:$S$20,0)),Validation!$I$11:$J$35,2,FALSE), "")</f>
        <v/>
      </c>
      <c r="V22" s="68" t="str">
        <f>IFERROR(VLOOKUP(INDEX(Validation!$O$22:$S$26, MATCH('3 Waters'!$R22,Validation!$M$22:$M$26,0),MATCH('3 Waters'!K22,Validation!$O$20:$S$20,0)),Validation!$I$11:$J$35,2,FALSE), "")</f>
        <v/>
      </c>
      <c r="W22" s="68" t="str">
        <f>IFERROR(VLOOKUP(INDEX(Validation!$O$22:$S$26, MATCH('3 Waters'!$R22,Validation!$M$22:$M$26,0),MATCH('3 Waters'!L22,Validation!$O$20:$S$20,0)),Validation!$I$11:$J$35,2,FALSE), "")</f>
        <v/>
      </c>
    </row>
    <row r="24" spans="1:26" x14ac:dyDescent="0.35">
      <c r="F24" s="72"/>
      <c r="G24" s="72"/>
    </row>
  </sheetData>
  <mergeCells count="18">
    <mergeCell ref="S4:W4"/>
    <mergeCell ref="Z4:Z5"/>
    <mergeCell ref="X4:X5"/>
    <mergeCell ref="Y4:Y5"/>
    <mergeCell ref="N4:N5"/>
    <mergeCell ref="O4:O5"/>
    <mergeCell ref="P4:P5"/>
    <mergeCell ref="Q4:Q5"/>
    <mergeCell ref="R4:R5"/>
    <mergeCell ref="M4:M5"/>
    <mergeCell ref="A4:A5"/>
    <mergeCell ref="B4:B5"/>
    <mergeCell ref="D4:D5"/>
    <mergeCell ref="E4:E5"/>
    <mergeCell ref="F4:F5"/>
    <mergeCell ref="G4:G5"/>
    <mergeCell ref="H4:L4"/>
    <mergeCell ref="C4:C5"/>
  </mergeCells>
  <phoneticPr fontId="16" type="noConversion"/>
  <conditionalFormatting sqref="S7:W20">
    <cfRule type="expression" dxfId="71" priority="2">
      <formula>S7= "Very High"</formula>
    </cfRule>
    <cfRule type="expression" dxfId="70" priority="3">
      <formula>S7= "High"</formula>
    </cfRule>
    <cfRule type="expression" dxfId="69" priority="4">
      <formula>S7= "Moderate"</formula>
    </cfRule>
    <cfRule type="expression" dxfId="68" priority="5">
      <formula>S7= "Low"</formula>
    </cfRule>
  </conditionalFormatting>
  <conditionalFormatting sqref="S7:W22">
    <cfRule type="expression" dxfId="67" priority="1">
      <formula>S7="Very low"</formula>
    </cfRule>
  </conditionalFormatting>
  <conditionalFormatting sqref="S21:W22">
    <cfRule type="expression" dxfId="66" priority="75">
      <formula>S21= "Extreme"</formula>
    </cfRule>
    <cfRule type="expression" dxfId="65" priority="76">
      <formula>S21= "High"</formula>
    </cfRule>
    <cfRule type="expression" dxfId="64" priority="77">
      <formula>S21= "Moderate"</formula>
    </cfRule>
    <cfRule type="expression" dxfId="63" priority="78">
      <formula>S21= "Low"</formula>
    </cfRule>
  </conditionalFormatting>
  <conditionalFormatting sqref="X7:X20 Z7:Z20">
    <cfRule type="expression" dxfId="62" priority="31">
      <formula>X7="Catastrophic"</formula>
    </cfRule>
    <cfRule type="expression" dxfId="61" priority="32">
      <formula>X7= "Major"</formula>
    </cfRule>
    <cfRule type="expression" dxfId="60" priority="33">
      <formula>X7= "Moderate"</formula>
    </cfRule>
    <cfRule type="expression" dxfId="59" priority="34">
      <formula>X7= "Minor"</formula>
    </cfRule>
    <cfRule type="expression" dxfId="58" priority="35">
      <formula>X7= "Insignificant"</formula>
    </cfRule>
  </conditionalFormatting>
  <conditionalFormatting sqref="Y7:Y20 R7:R22">
    <cfRule type="expression" dxfId="57" priority="66">
      <formula>R7= "Extreme"</formula>
    </cfRule>
    <cfRule type="expression" dxfId="56" priority="67">
      <formula>R7= "High"</formula>
    </cfRule>
    <cfRule type="expression" dxfId="55" priority="68">
      <formula>R7= "Moderate"</formula>
    </cfRule>
    <cfRule type="expression" dxfId="54" priority="69">
      <formula>R7= "Low"</formula>
    </cfRule>
  </conditionalFormatting>
  <pageMargins left="0.70866141732283472" right="0.70866141732283472" top="0.74803149606299213" bottom="0.74803149606299213" header="0.31496062992125984" footer="0.31496062992125984"/>
  <pageSetup paperSize="8" scale="57" fitToHeight="0" orientation="landscape" r:id="rId1"/>
  <headerFooter>
    <oddFooter>&amp;A</oddFooter>
  </headerFooter>
  <rowBreaks count="1" manualBreakCount="1">
    <brk id="14" max="2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875E17B-1BAA-4C49-8A0A-3108E461F8EE}">
          <x14:formula1>
            <xm:f>Lists!$A$2:$A$16</xm:f>
          </x14:formula1>
          <xm:sqref>E7:E8 E10:E20</xm:sqref>
        </x14:dataValidation>
        <x14:dataValidation type="list" allowBlank="1" showInputMessage="1" showErrorMessage="1" xr:uid="{E686B094-FBB6-429D-BBA8-19D3382FD06F}">
          <x14:formula1>
            <xm:f>Validation!$B$4:$B$8</xm:f>
          </x14:formula1>
          <xm:sqref>H7:L22</xm:sqref>
        </x14:dataValidation>
        <x14:dataValidation type="list" allowBlank="1" showInputMessage="1" showErrorMessage="1" xr:uid="{66B85B77-E44E-4E08-84E5-4F05367D914C}">
          <x14:formula1>
            <xm:f>Validation!$B$25:$B$29</xm:f>
          </x14:formula1>
          <xm:sqref>N7:N22</xm:sqref>
        </x14:dataValidation>
        <x14:dataValidation type="list" allowBlank="1" showInputMessage="1" showErrorMessage="1" xr:uid="{F652BE01-AD80-41F6-A708-70F94DE8DD44}">
          <x14:formula1>
            <xm:f>Validation!$B$18:$B$22</xm:f>
          </x14:formula1>
          <xm:sqref>P7:P22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420-AF6B-474F-ACD3-42AA9D6CEDB4}">
  <sheetPr>
    <tabColor theme="7" tint="-0.499984740745262"/>
    <pageSetUpPr fitToPage="1"/>
  </sheetPr>
  <dimension ref="A1:V21"/>
  <sheetViews>
    <sheetView showGridLines="0" showRuler="0" view="pageBreakPreview" zoomScale="90" zoomScaleNormal="40" zoomScaleSheetLayoutView="9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11.453125" style="44" customWidth="1"/>
    <col min="2" max="2" width="19.7265625" style="44" customWidth="1"/>
    <col min="3" max="3" width="18.7265625" style="44" customWidth="1"/>
    <col min="4" max="4" width="18.26953125" style="44" customWidth="1"/>
    <col min="5" max="5" width="23.26953125" style="44" customWidth="1"/>
    <col min="6" max="6" width="46.26953125" style="44" customWidth="1"/>
    <col min="7" max="7" width="12.54296875" style="81" customWidth="1"/>
    <col min="8" max="8" width="11.453125" style="81" customWidth="1"/>
    <col min="9" max="9" width="11" style="81" customWidth="1"/>
    <col min="10" max="10" width="13" style="81" customWidth="1"/>
    <col min="11" max="11" width="12" style="81" customWidth="1"/>
    <col min="12" max="12" width="32" style="44" customWidth="1"/>
    <col min="13" max="13" width="12.7265625" style="81" customWidth="1"/>
    <col min="14" max="14" width="35.54296875" style="44" customWidth="1"/>
    <col min="15" max="15" width="11.54296875" style="81" customWidth="1"/>
    <col min="16" max="16" width="33.453125" style="44" customWidth="1"/>
    <col min="17" max="17" width="11.453125" style="73" hidden="1" customWidth="1"/>
    <col min="18" max="22" width="9.453125" style="97" customWidth="1"/>
    <col min="23" max="16384" width="9.26953125" style="50"/>
  </cols>
  <sheetData>
    <row r="1" spans="1:22" ht="26" x14ac:dyDescent="0.35">
      <c r="A1" s="43" t="s">
        <v>4</v>
      </c>
      <c r="F1" s="45"/>
      <c r="L1" s="45"/>
      <c r="M1" s="82"/>
      <c r="N1" s="45"/>
      <c r="O1" s="82"/>
      <c r="P1" s="45"/>
      <c r="Q1" s="46"/>
      <c r="R1" s="94"/>
      <c r="S1" s="95"/>
      <c r="T1" s="95"/>
      <c r="U1" s="95"/>
      <c r="V1" s="96"/>
    </row>
    <row r="2" spans="1:22" ht="23.5" x14ac:dyDescent="0.35">
      <c r="A2" s="51" t="s">
        <v>5</v>
      </c>
      <c r="F2" s="45"/>
      <c r="L2" s="45"/>
      <c r="M2" s="82"/>
      <c r="N2" s="45"/>
      <c r="O2" s="82"/>
      <c r="P2" s="45"/>
      <c r="Q2" s="46"/>
      <c r="R2" s="94"/>
      <c r="S2" s="95"/>
      <c r="T2" s="95"/>
      <c r="U2" s="95"/>
      <c r="V2" s="96"/>
    </row>
    <row r="3" spans="1:22" ht="15.5" x14ac:dyDescent="0.35">
      <c r="A3" s="52" t="s">
        <v>644</v>
      </c>
      <c r="F3" s="45"/>
      <c r="L3" s="45"/>
      <c r="M3" s="82"/>
      <c r="N3" s="45"/>
      <c r="O3" s="82"/>
      <c r="P3" s="45"/>
      <c r="Q3" s="46"/>
      <c r="R3" s="94"/>
      <c r="S3" s="95"/>
      <c r="T3" s="95"/>
      <c r="U3" s="95"/>
      <c r="V3" s="96"/>
    </row>
    <row r="4" spans="1:22" ht="25.5" customHeight="1" x14ac:dyDescent="0.35">
      <c r="A4" s="227" t="s">
        <v>7</v>
      </c>
      <c r="B4" s="227" t="s">
        <v>9</v>
      </c>
      <c r="C4" s="227" t="s">
        <v>98</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row>
    <row r="5" spans="1:22"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row>
    <row r="6" spans="1:22" ht="92.25" customHeight="1" x14ac:dyDescent="0.35">
      <c r="A6" s="140" t="s">
        <v>1177</v>
      </c>
      <c r="B6" s="141" t="s">
        <v>644</v>
      </c>
      <c r="C6" s="172" t="s">
        <v>644</v>
      </c>
      <c r="D6" s="141" t="s">
        <v>134</v>
      </c>
      <c r="E6" s="143" t="s">
        <v>645</v>
      </c>
      <c r="F6" s="144" t="s">
        <v>646</v>
      </c>
      <c r="G6" s="71" t="s">
        <v>34</v>
      </c>
      <c r="H6" s="71" t="s">
        <v>34</v>
      </c>
      <c r="I6" s="71" t="s">
        <v>34</v>
      </c>
      <c r="J6" s="71" t="s">
        <v>35</v>
      </c>
      <c r="K6" s="71" t="s">
        <v>51</v>
      </c>
      <c r="L6" s="42" t="s">
        <v>647</v>
      </c>
      <c r="M6" s="64" t="s">
        <v>38</v>
      </c>
      <c r="N6" s="76" t="s">
        <v>648</v>
      </c>
      <c r="O6" s="66" t="s">
        <v>35</v>
      </c>
      <c r="P6" s="67" t="s">
        <v>649</v>
      </c>
      <c r="Q6" s="68" t="str">
        <f>IFERROR(VLOOKUP(INDEX(Validation!$O$12:$S$16, MATCH(O6,Validation!$M$12:$M$16,0),MATCH($M6,Validation!$O$10:$S$10,0)),Validation!$F$11:$G$35,2,FALSE), "")</f>
        <v>Very Low</v>
      </c>
      <c r="R6" s="68" t="str">
        <f>IFERROR(VLOOKUP(INDEX(Validation!$O$22:$S$26, MATCH($Q6,Validation!$M$22:$M$26,0),MATCH(G6,Validation!$O$20:$S$20,0)),Validation!$I$11:$J$35,2,FALSE), "")</f>
        <v>Very Low</v>
      </c>
      <c r="S6" s="68" t="str">
        <f>IFERROR(VLOOKUP(INDEX(Validation!$O$22:$S$26, MATCH($Q6,Validation!$M$22:$M$26,0),MATCH(H6,Validation!$O$20:$S$20,0)),Validation!$I$11:$J$35,2,FALSE), "")</f>
        <v>Very Low</v>
      </c>
      <c r="T6" s="68" t="str">
        <f>IFERROR(VLOOKUP(INDEX(Validation!$O$22:$S$26, MATCH($Q6,Validation!$M$22:$M$26,0),MATCH(I6,Validation!$O$20:$S$20,0)),Validation!$I$11:$J$35,2,FALSE), "")</f>
        <v>Very Low</v>
      </c>
      <c r="U6" s="68" t="str">
        <f>IFERROR(VLOOKUP(INDEX(Validation!$O$22:$S$26, MATCH($Q6,Validation!$M$22:$M$26,0),MATCH(J6,Validation!$O$20:$S$20,0)),Validation!$I$11:$J$35,2,FALSE), "")</f>
        <v>Very Low</v>
      </c>
      <c r="V6" s="68" t="str">
        <f>IFERROR(VLOOKUP(INDEX(Validation!$O$22:$S$26, MATCH($Q6,Validation!$M$22:$M$26,0),MATCH(K6,Validation!$O$20:$S$20,0)),Validation!$I$11:$J$35,2,FALSE), "")</f>
        <v>Low</v>
      </c>
    </row>
    <row r="7" spans="1:22" ht="66.650000000000006" customHeight="1" x14ac:dyDescent="0.35">
      <c r="A7" s="145" t="s">
        <v>1178</v>
      </c>
      <c r="B7" s="146" t="s">
        <v>644</v>
      </c>
      <c r="C7" s="146" t="s">
        <v>650</v>
      </c>
      <c r="D7" s="146" t="s">
        <v>32</v>
      </c>
      <c r="E7" s="148" t="s">
        <v>651</v>
      </c>
      <c r="F7" s="149" t="s">
        <v>652</v>
      </c>
      <c r="G7" s="71" t="s">
        <v>38</v>
      </c>
      <c r="H7" s="71" t="s">
        <v>34</v>
      </c>
      <c r="I7" s="71" t="s">
        <v>34</v>
      </c>
      <c r="J7" s="71" t="s">
        <v>34</v>
      </c>
      <c r="K7" s="71" t="s">
        <v>35</v>
      </c>
      <c r="L7" s="42" t="s">
        <v>653</v>
      </c>
      <c r="M7" s="64" t="s">
        <v>38</v>
      </c>
      <c r="N7" s="76" t="s">
        <v>654</v>
      </c>
      <c r="O7" s="66" t="s">
        <v>35</v>
      </c>
      <c r="P7" s="67" t="s">
        <v>649</v>
      </c>
      <c r="Q7" s="68" t="str">
        <f>IFERROR(VLOOKUP(INDEX(Validation!$O$12:$S$16, MATCH(O7,Validation!$M$12:$M$16,0),MATCH($M7,Validation!$O$10:$S$10,0)),Validation!$F$11:$G$35,2,FALSE), "")</f>
        <v>Very Low</v>
      </c>
      <c r="R7" s="68" t="str">
        <f>IFERROR(VLOOKUP(INDEX(Validation!$O$22:$S$26, MATCH($Q7,Validation!$M$22:$M$26,0),MATCH(G7,Validation!$O$20:$S$20,0)),Validation!$I$11:$J$35,2,FALSE), "")</f>
        <v>Very Low</v>
      </c>
      <c r="S7" s="68" t="str">
        <f>IFERROR(VLOOKUP(INDEX(Validation!$O$22:$S$26, MATCH($Q7,Validation!$M$22:$M$26,0),MATCH(H7,Validation!$O$20:$S$20,0)),Validation!$I$11:$J$35,2,FALSE), "")</f>
        <v>Very Low</v>
      </c>
      <c r="T7" s="68" t="str">
        <f>IFERROR(VLOOKUP(INDEX(Validation!$O$22:$S$26, MATCH($Q7,Validation!$M$22:$M$26,0),MATCH(I7,Validation!$O$20:$S$20,0)),Validation!$I$11:$J$35,2,FALSE), "")</f>
        <v>Very Low</v>
      </c>
      <c r="U7" s="68" t="str">
        <f>IFERROR(VLOOKUP(INDEX(Validation!$O$22:$S$26, MATCH($Q7,Validation!$M$22:$M$26,0),MATCH(J7,Validation!$O$20:$S$20,0)),Validation!$I$11:$J$35,2,FALSE), "")</f>
        <v>Very Low</v>
      </c>
      <c r="V7" s="68" t="str">
        <f>IFERROR(VLOOKUP(INDEX(Validation!$O$22:$S$26, MATCH($Q7,Validation!$M$22:$M$26,0),MATCH(K7,Validation!$O$20:$S$20,0)),Validation!$I$11:$J$35,2,FALSE), "")</f>
        <v>Very Low</v>
      </c>
    </row>
    <row r="8" spans="1:22" ht="78.650000000000006" customHeight="1" x14ac:dyDescent="0.35">
      <c r="A8" s="145" t="s">
        <v>1179</v>
      </c>
      <c r="B8" s="146" t="s">
        <v>644</v>
      </c>
      <c r="C8" s="146" t="s">
        <v>655</v>
      </c>
      <c r="D8" s="146" t="s">
        <v>32</v>
      </c>
      <c r="E8" s="148" t="s">
        <v>656</v>
      </c>
      <c r="F8" s="149" t="s">
        <v>652</v>
      </c>
      <c r="G8" s="71" t="s">
        <v>410</v>
      </c>
      <c r="H8" s="71" t="s">
        <v>38</v>
      </c>
      <c r="I8" s="71" t="s">
        <v>38</v>
      </c>
      <c r="J8" s="71" t="s">
        <v>38</v>
      </c>
      <c r="K8" s="71" t="s">
        <v>34</v>
      </c>
      <c r="L8" s="42" t="s">
        <v>657</v>
      </c>
      <c r="M8" s="64" t="s">
        <v>35</v>
      </c>
      <c r="N8" s="76" t="s">
        <v>658</v>
      </c>
      <c r="O8" s="66" t="s">
        <v>35</v>
      </c>
      <c r="P8" s="67" t="s">
        <v>659</v>
      </c>
      <c r="Q8" s="68" t="str">
        <f>IFERROR(VLOOKUP(INDEX(Validation!$O$12:$S$16, MATCH(O8,Validation!$M$12:$M$16,0),MATCH($M8,Validation!$O$10:$S$10,0)),Validation!$F$11:$G$35,2,FALSE), "")</f>
        <v>Low</v>
      </c>
      <c r="R8" s="68" t="str">
        <f>IFERROR(VLOOKUP(INDEX(Validation!$O$22:$S$26, MATCH($Q8,Validation!$M$22:$M$26,0),MATCH(G8,Validation!$O$20:$S$20,0)),Validation!$I$11:$J$35,2,FALSE), "")</f>
        <v>Very Low</v>
      </c>
      <c r="S8" s="68" t="str">
        <f>IFERROR(VLOOKUP(INDEX(Validation!$O$22:$S$26, MATCH($Q8,Validation!$M$22:$M$26,0),MATCH(H8,Validation!$O$20:$S$20,0)),Validation!$I$11:$J$35,2,FALSE), "")</f>
        <v>Very Low</v>
      </c>
      <c r="T8" s="68" t="str">
        <f>IFERROR(VLOOKUP(INDEX(Validation!$O$22:$S$26, MATCH($Q8,Validation!$M$22:$M$26,0),MATCH(I8,Validation!$O$20:$S$20,0)),Validation!$I$11:$J$35,2,FALSE), "")</f>
        <v>Very Low</v>
      </c>
      <c r="U8" s="68" t="str">
        <f>IFERROR(VLOOKUP(INDEX(Validation!$O$22:$S$26, MATCH($Q8,Validation!$M$22:$M$26,0),MATCH(J8,Validation!$O$20:$S$20,0)),Validation!$I$11:$J$35,2,FALSE), "")</f>
        <v>Very Low</v>
      </c>
      <c r="V8" s="68" t="str">
        <f>IFERROR(VLOOKUP(INDEX(Validation!$O$22:$S$26, MATCH($Q8,Validation!$M$22:$M$26,0),MATCH(K8,Validation!$O$20:$S$20,0)),Validation!$I$11:$J$35,2,FALSE), "")</f>
        <v>Low</v>
      </c>
    </row>
    <row r="9" spans="1:22" ht="75.650000000000006" customHeight="1" x14ac:dyDescent="0.35">
      <c r="A9" s="145" t="s">
        <v>1180</v>
      </c>
      <c r="B9" s="146" t="s">
        <v>644</v>
      </c>
      <c r="C9" s="146" t="s">
        <v>650</v>
      </c>
      <c r="D9" s="146" t="s">
        <v>90</v>
      </c>
      <c r="E9" s="148" t="s">
        <v>660</v>
      </c>
      <c r="F9" s="149" t="s">
        <v>661</v>
      </c>
      <c r="G9" s="71" t="s">
        <v>410</v>
      </c>
      <c r="H9" s="71" t="s">
        <v>38</v>
      </c>
      <c r="I9" s="71" t="s">
        <v>38</v>
      </c>
      <c r="J9" s="71" t="s">
        <v>38</v>
      </c>
      <c r="K9" s="71" t="s">
        <v>34</v>
      </c>
      <c r="L9" s="42" t="s">
        <v>662</v>
      </c>
      <c r="M9" s="64" t="s">
        <v>38</v>
      </c>
      <c r="N9" s="76" t="s">
        <v>654</v>
      </c>
      <c r="O9" s="66" t="s">
        <v>35</v>
      </c>
      <c r="P9" s="67" t="s">
        <v>663</v>
      </c>
      <c r="Q9" s="68" t="str">
        <f>IFERROR(VLOOKUP(INDEX(Validation!$O$12:$S$16, MATCH(O9,Validation!$M$12:$M$16,0),MATCH($M9,Validation!$O$10:$S$10,0)),Validation!$F$11:$G$35,2,FALSE), "")</f>
        <v>Very Low</v>
      </c>
      <c r="R9" s="68" t="str">
        <f>IFERROR(VLOOKUP(INDEX(Validation!$O$22:$S$26, MATCH($Q9,Validation!$M$22:$M$26,0),MATCH(G9,Validation!$O$20:$S$20,0)),Validation!$I$11:$J$35,2,FALSE), "")</f>
        <v>Very Low</v>
      </c>
      <c r="S9" s="68" t="str">
        <f>IFERROR(VLOOKUP(INDEX(Validation!$O$22:$S$26, MATCH($Q9,Validation!$M$22:$M$26,0),MATCH(H9,Validation!$O$20:$S$20,0)),Validation!$I$11:$J$35,2,FALSE), "")</f>
        <v>Very Low</v>
      </c>
      <c r="T9" s="68" t="str">
        <f>IFERROR(VLOOKUP(INDEX(Validation!$O$22:$S$26, MATCH($Q9,Validation!$M$22:$M$26,0),MATCH(I9,Validation!$O$20:$S$20,0)),Validation!$I$11:$J$35,2,FALSE), "")</f>
        <v>Very Low</v>
      </c>
      <c r="U9" s="68" t="str">
        <f>IFERROR(VLOOKUP(INDEX(Validation!$O$22:$S$26, MATCH($Q9,Validation!$M$22:$M$26,0),MATCH(J9,Validation!$O$20:$S$20,0)),Validation!$I$11:$J$35,2,FALSE), "")</f>
        <v>Very Low</v>
      </c>
      <c r="V9" s="68" t="str">
        <f>IFERROR(VLOOKUP(INDEX(Validation!$O$22:$S$26, MATCH($Q9,Validation!$M$22:$M$26,0),MATCH(K9,Validation!$O$20:$S$20,0)),Validation!$I$11:$J$35,2,FALSE), "")</f>
        <v>Very Low</v>
      </c>
    </row>
    <row r="10" spans="1:22" ht="139.5" customHeight="1" x14ac:dyDescent="0.35">
      <c r="A10" s="145" t="s">
        <v>1181</v>
      </c>
      <c r="B10" s="146" t="s">
        <v>644</v>
      </c>
      <c r="C10" s="146" t="s">
        <v>655</v>
      </c>
      <c r="D10" s="146" t="s">
        <v>90</v>
      </c>
      <c r="E10" s="148" t="s">
        <v>664</v>
      </c>
      <c r="F10" s="149" t="s">
        <v>661</v>
      </c>
      <c r="G10" s="71" t="s">
        <v>410</v>
      </c>
      <c r="H10" s="71" t="s">
        <v>38</v>
      </c>
      <c r="I10" s="71" t="s">
        <v>38</v>
      </c>
      <c r="J10" s="71" t="s">
        <v>38</v>
      </c>
      <c r="K10" s="71" t="s">
        <v>34</v>
      </c>
      <c r="L10" s="42" t="s">
        <v>662</v>
      </c>
      <c r="M10" s="64" t="s">
        <v>35</v>
      </c>
      <c r="N10" s="76" t="s">
        <v>658</v>
      </c>
      <c r="O10" s="66" t="s">
        <v>35</v>
      </c>
      <c r="P10" s="67" t="s">
        <v>663</v>
      </c>
      <c r="Q10" s="68" t="str">
        <f>IFERROR(VLOOKUP(INDEX(Validation!$O$12:$S$16, MATCH(O10,Validation!$M$12:$M$16,0),MATCH($M10,Validation!$O$10:$S$10,0)),Validation!$F$11:$G$35,2,FALSE), "")</f>
        <v>Low</v>
      </c>
      <c r="R10" s="68" t="str">
        <f>IFERROR(VLOOKUP(INDEX(Validation!$O$22:$S$26, MATCH($Q10,Validation!$M$22:$M$26,0),MATCH(G10,Validation!$O$20:$S$20,0)),Validation!$I$11:$J$35,2,FALSE), "")</f>
        <v>Very Low</v>
      </c>
      <c r="S10" s="68" t="str">
        <f>IFERROR(VLOOKUP(INDEX(Validation!$O$22:$S$26, MATCH($Q10,Validation!$M$22:$M$26,0),MATCH(H10,Validation!$O$20:$S$20,0)),Validation!$I$11:$J$35,2,FALSE), "")</f>
        <v>Very Low</v>
      </c>
      <c r="T10" s="68" t="str">
        <f>IFERROR(VLOOKUP(INDEX(Validation!$O$22:$S$26, MATCH($Q10,Validation!$M$22:$M$26,0),MATCH(I10,Validation!$O$20:$S$20,0)),Validation!$I$11:$J$35,2,FALSE), "")</f>
        <v>Very Low</v>
      </c>
      <c r="U10" s="68" t="str">
        <f>IFERROR(VLOOKUP(INDEX(Validation!$O$22:$S$26, MATCH($Q10,Validation!$M$22:$M$26,0),MATCH(J10,Validation!$O$20:$S$20,0)),Validation!$I$11:$J$35,2,FALSE), "")</f>
        <v>Very Low</v>
      </c>
      <c r="V10" s="68" t="str">
        <f>IFERROR(VLOOKUP(INDEX(Validation!$O$22:$S$26, MATCH($Q10,Validation!$M$22:$M$26,0),MATCH(K10,Validation!$O$20:$S$20,0)),Validation!$I$11:$J$35,2,FALSE), "")</f>
        <v>Low</v>
      </c>
    </row>
    <row r="11" spans="1:22" ht="70.150000000000006" customHeight="1" x14ac:dyDescent="0.35">
      <c r="A11" s="145" t="s">
        <v>1182</v>
      </c>
      <c r="B11" s="146" t="s">
        <v>644</v>
      </c>
      <c r="C11" s="146" t="s">
        <v>650</v>
      </c>
      <c r="D11" s="146" t="s">
        <v>166</v>
      </c>
      <c r="E11" s="148" t="s">
        <v>665</v>
      </c>
      <c r="F11" s="149" t="s">
        <v>666</v>
      </c>
      <c r="G11" s="71" t="s">
        <v>410</v>
      </c>
      <c r="H11" s="71" t="s">
        <v>38</v>
      </c>
      <c r="I11" s="71" t="s">
        <v>38</v>
      </c>
      <c r="J11" s="71" t="s">
        <v>38</v>
      </c>
      <c r="K11" s="71" t="s">
        <v>34</v>
      </c>
      <c r="L11" s="42" t="s">
        <v>662</v>
      </c>
      <c r="M11" s="64" t="s">
        <v>38</v>
      </c>
      <c r="N11" s="76" t="s">
        <v>667</v>
      </c>
      <c r="O11" s="66" t="s">
        <v>35</v>
      </c>
      <c r="P11" s="67" t="s">
        <v>663</v>
      </c>
      <c r="Q11" s="68" t="str">
        <f>IFERROR(VLOOKUP(INDEX(Validation!$O$12:$S$16, MATCH(O11,Validation!$M$12:$M$16,0),MATCH($M11,Validation!$O$10:$S$10,0)),Validation!$F$11:$G$35,2,FALSE), "")</f>
        <v>Very Low</v>
      </c>
      <c r="R11" s="68" t="str">
        <f>IFERROR(VLOOKUP(INDEX(Validation!$O$22:$S$26, MATCH($Q11,Validation!$M$22:$M$26,0),MATCH(G11,Validation!$O$20:$S$20,0)),Validation!$I$11:$J$35,2,FALSE), "")</f>
        <v>Very Low</v>
      </c>
      <c r="S11" s="68" t="str">
        <f>IFERROR(VLOOKUP(INDEX(Validation!$O$22:$S$26, MATCH($Q11,Validation!$M$22:$M$26,0),MATCH(H11,Validation!$O$20:$S$20,0)),Validation!$I$11:$J$35,2,FALSE), "")</f>
        <v>Very Low</v>
      </c>
      <c r="T11" s="68" t="str">
        <f>IFERROR(VLOOKUP(INDEX(Validation!$O$22:$S$26, MATCH($Q11,Validation!$M$22:$M$26,0),MATCH(I11,Validation!$O$20:$S$20,0)),Validation!$I$11:$J$35,2,FALSE), "")</f>
        <v>Very Low</v>
      </c>
      <c r="U11" s="68" t="str">
        <f>IFERROR(VLOOKUP(INDEX(Validation!$O$22:$S$26, MATCH($Q11,Validation!$M$22:$M$26,0),MATCH(J11,Validation!$O$20:$S$20,0)),Validation!$I$11:$J$35,2,FALSE), "")</f>
        <v>Very Low</v>
      </c>
      <c r="V11" s="68" t="str">
        <f>IFERROR(VLOOKUP(INDEX(Validation!$O$22:$S$26, MATCH($Q11,Validation!$M$22:$M$26,0),MATCH(K11,Validation!$O$20:$S$20,0)),Validation!$I$11:$J$35,2,FALSE), "")</f>
        <v>Very Low</v>
      </c>
    </row>
    <row r="12" spans="1:22" ht="81.75" customHeight="1" x14ac:dyDescent="0.35">
      <c r="A12" s="145" t="s">
        <v>1176</v>
      </c>
      <c r="B12" s="146" t="s">
        <v>644</v>
      </c>
      <c r="C12" s="146" t="s">
        <v>655</v>
      </c>
      <c r="D12" s="146" t="s">
        <v>166</v>
      </c>
      <c r="E12" s="148" t="s">
        <v>668</v>
      </c>
      <c r="F12" s="149" t="s">
        <v>669</v>
      </c>
      <c r="G12" s="71" t="s">
        <v>410</v>
      </c>
      <c r="H12" s="71" t="s">
        <v>410</v>
      </c>
      <c r="I12" s="71" t="s">
        <v>410</v>
      </c>
      <c r="J12" s="71" t="s">
        <v>410</v>
      </c>
      <c r="K12" s="71" t="s">
        <v>38</v>
      </c>
      <c r="L12" s="42" t="s">
        <v>662</v>
      </c>
      <c r="M12" s="64" t="s">
        <v>159</v>
      </c>
      <c r="N12" s="76" t="s">
        <v>670</v>
      </c>
      <c r="O12" s="66" t="s">
        <v>60</v>
      </c>
      <c r="P12" s="67" t="s">
        <v>671</v>
      </c>
      <c r="Q12" s="68" t="str">
        <f>IFERROR(VLOOKUP(INDEX(Validation!$O$12:$S$16, MATCH(O12,Validation!$M$12:$M$16,0),MATCH($M12,Validation!$O$10:$S$10,0)),Validation!$F$11:$G$35,2,FALSE), "")</f>
        <v>High</v>
      </c>
      <c r="R12" s="68" t="str">
        <f>IFERROR(VLOOKUP(INDEX(Validation!$O$22:$S$26, MATCH($Q12,Validation!$M$22:$M$26,0),MATCH(G12,Validation!$O$20:$S$20,0)),Validation!$I$11:$J$35,2,FALSE), "")</f>
        <v>Very Low</v>
      </c>
      <c r="S12" s="68" t="str">
        <f>IFERROR(VLOOKUP(INDEX(Validation!$O$22:$S$26, MATCH($Q12,Validation!$M$22:$M$26,0),MATCH(H12,Validation!$O$20:$S$20,0)),Validation!$I$11:$J$35,2,FALSE), "")</f>
        <v>Very Low</v>
      </c>
      <c r="T12" s="68" t="str">
        <f>IFERROR(VLOOKUP(INDEX(Validation!$O$22:$S$26, MATCH($Q12,Validation!$M$22:$M$26,0),MATCH(I12,Validation!$O$20:$S$20,0)),Validation!$I$11:$J$35,2,FALSE), "")</f>
        <v>Very Low</v>
      </c>
      <c r="U12" s="68" t="str">
        <f>IFERROR(VLOOKUP(INDEX(Validation!$O$22:$S$26, MATCH($Q12,Validation!$M$22:$M$26,0),MATCH(J12,Validation!$O$20:$S$20,0)),Validation!$I$11:$J$35,2,FALSE), "")</f>
        <v>Very Low</v>
      </c>
      <c r="V12" s="68" t="str">
        <f>IFERROR(VLOOKUP(INDEX(Validation!$O$22:$S$26, MATCH($Q12,Validation!$M$22:$M$26,0),MATCH(K12,Validation!$O$20:$S$20,0)),Validation!$I$11:$J$35,2,FALSE), "")</f>
        <v>Low</v>
      </c>
    </row>
    <row r="13" spans="1:22" ht="52.15" customHeight="1" x14ac:dyDescent="0.35">
      <c r="A13" s="145" t="s">
        <v>1183</v>
      </c>
      <c r="B13" s="146" t="s">
        <v>644</v>
      </c>
      <c r="C13" s="146" t="s">
        <v>650</v>
      </c>
      <c r="D13" s="146" t="s">
        <v>71</v>
      </c>
      <c r="E13" s="148" t="s">
        <v>672</v>
      </c>
      <c r="F13" s="149" t="s">
        <v>673</v>
      </c>
      <c r="G13" s="71" t="s">
        <v>410</v>
      </c>
      <c r="H13" s="71" t="s">
        <v>38</v>
      </c>
      <c r="I13" s="71" t="s">
        <v>38</v>
      </c>
      <c r="J13" s="71" t="s">
        <v>34</v>
      </c>
      <c r="K13" s="71" t="s">
        <v>35</v>
      </c>
      <c r="L13" s="42" t="s">
        <v>674</v>
      </c>
      <c r="M13" s="64" t="s">
        <v>35</v>
      </c>
      <c r="N13" s="76" t="s">
        <v>675</v>
      </c>
      <c r="O13" s="66" t="s">
        <v>35</v>
      </c>
      <c r="P13" s="67" t="s">
        <v>676</v>
      </c>
      <c r="Q13" s="68" t="str">
        <f>IFERROR(VLOOKUP(INDEX(Validation!$O$12:$S$16, MATCH(O13,Validation!$M$12:$M$16,0),MATCH($M13,Validation!$O$10:$S$10,0)),Validation!$F$11:$G$35,2,FALSE), "")</f>
        <v>Low</v>
      </c>
      <c r="R13" s="68" t="str">
        <f>IFERROR(VLOOKUP(INDEX(Validation!$O$22:$S$26, MATCH($Q13,Validation!$M$22:$M$26,0),MATCH(G13,Validation!$O$20:$S$20,0)),Validation!$I$11:$J$35,2,FALSE), "")</f>
        <v>Very Low</v>
      </c>
      <c r="S13" s="68" t="str">
        <f>IFERROR(VLOOKUP(INDEX(Validation!$O$22:$S$26, MATCH($Q13,Validation!$M$22:$M$26,0),MATCH(H13,Validation!$O$20:$S$20,0)),Validation!$I$11:$J$35,2,FALSE), "")</f>
        <v>Very Low</v>
      </c>
      <c r="T13" s="68" t="str">
        <f>IFERROR(VLOOKUP(INDEX(Validation!$O$22:$S$26, MATCH($Q13,Validation!$M$22:$M$26,0),MATCH(I13,Validation!$O$20:$S$20,0)),Validation!$I$11:$J$35,2,FALSE), "")</f>
        <v>Very Low</v>
      </c>
      <c r="U13" s="68" t="str">
        <f>IFERROR(VLOOKUP(INDEX(Validation!$O$22:$S$26, MATCH($Q13,Validation!$M$22:$M$26,0),MATCH(J13,Validation!$O$20:$S$20,0)),Validation!$I$11:$J$35,2,FALSE), "")</f>
        <v>Low</v>
      </c>
      <c r="V13" s="68" t="str">
        <f>IFERROR(VLOOKUP(INDEX(Validation!$O$22:$S$26, MATCH($Q13,Validation!$M$22:$M$26,0),MATCH(K13,Validation!$O$20:$S$20,0)),Validation!$I$11:$J$35,2,FALSE), "")</f>
        <v>Low</v>
      </c>
    </row>
    <row r="14" spans="1:22" ht="52.15" customHeight="1" x14ac:dyDescent="0.35">
      <c r="A14" s="145" t="s">
        <v>1184</v>
      </c>
      <c r="B14" s="146" t="s">
        <v>644</v>
      </c>
      <c r="C14" s="146" t="s">
        <v>655</v>
      </c>
      <c r="D14" s="146" t="s">
        <v>71</v>
      </c>
      <c r="E14" s="148" t="s">
        <v>677</v>
      </c>
      <c r="F14" s="149" t="s">
        <v>673</v>
      </c>
      <c r="G14" s="71" t="s">
        <v>410</v>
      </c>
      <c r="H14" s="71" t="s">
        <v>38</v>
      </c>
      <c r="I14" s="71" t="s">
        <v>38</v>
      </c>
      <c r="J14" s="71" t="s">
        <v>34</v>
      </c>
      <c r="K14" s="71" t="s">
        <v>35</v>
      </c>
      <c r="L14" s="42" t="s">
        <v>678</v>
      </c>
      <c r="M14" s="64" t="s">
        <v>35</v>
      </c>
      <c r="N14" s="76" t="s">
        <v>679</v>
      </c>
      <c r="O14" s="66" t="s">
        <v>35</v>
      </c>
      <c r="P14" s="67" t="s">
        <v>680</v>
      </c>
      <c r="Q14" s="68" t="str">
        <f>IFERROR(VLOOKUP(INDEX(Validation!$O$12:$S$16, MATCH(O14,Validation!$M$12:$M$16,0),MATCH($M14,Validation!$O$10:$S$10,0)),Validation!$F$11:$G$35,2,FALSE), "")</f>
        <v>Low</v>
      </c>
      <c r="R14" s="68" t="str">
        <f>IFERROR(VLOOKUP(INDEX(Validation!$O$22:$S$26, MATCH($Q14,Validation!$M$22:$M$26,0),MATCH(G14,Validation!$O$20:$S$20,0)),Validation!$I$11:$J$35,2,FALSE), "")</f>
        <v>Very Low</v>
      </c>
      <c r="S14" s="68" t="str">
        <f>IFERROR(VLOOKUP(INDEX(Validation!$O$22:$S$26, MATCH($Q14,Validation!$M$22:$M$26,0),MATCH(H14,Validation!$O$20:$S$20,0)),Validation!$I$11:$J$35,2,FALSE), "")</f>
        <v>Very Low</v>
      </c>
      <c r="T14" s="68" t="str">
        <f>IFERROR(VLOOKUP(INDEX(Validation!$O$22:$S$26, MATCH($Q14,Validation!$M$22:$M$26,0),MATCH(I14,Validation!$O$20:$S$20,0)),Validation!$I$11:$J$35,2,FALSE), "")</f>
        <v>Very Low</v>
      </c>
      <c r="U14" s="68" t="str">
        <f>IFERROR(VLOOKUP(INDEX(Validation!$O$22:$S$26, MATCH($Q14,Validation!$M$22:$M$26,0),MATCH(J14,Validation!$O$20:$S$20,0)),Validation!$I$11:$J$35,2,FALSE), "")</f>
        <v>Low</v>
      </c>
      <c r="V14" s="68" t="str">
        <f>IFERROR(VLOOKUP(INDEX(Validation!$O$22:$S$26, MATCH($Q14,Validation!$M$22:$M$26,0),MATCH(K14,Validation!$O$20:$S$20,0)),Validation!$I$11:$J$35,2,FALSE), "")</f>
        <v>Low</v>
      </c>
    </row>
    <row r="15" spans="1:22" ht="85.5" customHeight="1" x14ac:dyDescent="0.35">
      <c r="A15" s="60"/>
      <c r="B15" s="60"/>
      <c r="C15" s="75"/>
      <c r="D15" s="60"/>
      <c r="E15" s="61"/>
      <c r="F15" s="62"/>
      <c r="G15" s="71"/>
      <c r="H15" s="71"/>
      <c r="I15" s="71"/>
      <c r="J15" s="71"/>
      <c r="K15" s="71"/>
      <c r="L15" s="42"/>
      <c r="M15" s="64"/>
      <c r="N15" s="76"/>
      <c r="O15" s="66"/>
      <c r="P15" s="67"/>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22" ht="77.650000000000006" customHeight="1" x14ac:dyDescent="0.35">
      <c r="A16" s="60"/>
      <c r="B16" s="60"/>
      <c r="C16" s="75"/>
      <c r="D16" s="60"/>
      <c r="E16" s="61"/>
      <c r="F16" s="62"/>
      <c r="G16" s="71"/>
      <c r="H16" s="71"/>
      <c r="I16" s="71"/>
      <c r="J16" s="71"/>
      <c r="K16" s="71"/>
      <c r="L16" s="42"/>
      <c r="M16" s="64"/>
      <c r="N16" s="76"/>
      <c r="O16" s="66"/>
      <c r="P16" s="67"/>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ht="60" customHeight="1" x14ac:dyDescent="0.35">
      <c r="A17" s="60"/>
      <c r="B17" s="60"/>
      <c r="C17" s="75"/>
      <c r="D17" s="60"/>
      <c r="E17" s="61"/>
      <c r="F17" s="62"/>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ht="54" customHeight="1" x14ac:dyDescent="0.35">
      <c r="A18" s="60"/>
      <c r="B18" s="60"/>
      <c r="C18" s="75"/>
      <c r="D18" s="60"/>
      <c r="E18" s="61"/>
      <c r="F18" s="62"/>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ht="59.25" customHeight="1" x14ac:dyDescent="0.35">
      <c r="A19" s="60"/>
      <c r="B19" s="60"/>
      <c r="C19" s="75"/>
      <c r="D19" s="60"/>
      <c r="E19" s="61"/>
      <c r="F19" s="62"/>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ht="59.25" customHeight="1" x14ac:dyDescent="0.35">
      <c r="A20" s="108"/>
      <c r="B20" s="108"/>
      <c r="C20" s="109"/>
      <c r="D20" s="108"/>
      <c r="E20" s="110"/>
      <c r="F20" s="62"/>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ht="59.25" customHeight="1" x14ac:dyDescent="0.35">
      <c r="A21" s="108"/>
      <c r="B21" s="108"/>
      <c r="C21" s="109"/>
      <c r="D21" s="108"/>
      <c r="E21" s="110"/>
      <c r="F21" s="62"/>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sheetData>
  <mergeCells count="14">
    <mergeCell ref="F4:F5"/>
    <mergeCell ref="A4:A5"/>
    <mergeCell ref="B4:B5"/>
    <mergeCell ref="C4:C5"/>
    <mergeCell ref="D4:D5"/>
    <mergeCell ref="E4:E5"/>
    <mergeCell ref="Q4:Q5"/>
    <mergeCell ref="R4:V4"/>
    <mergeCell ref="G4:K4"/>
    <mergeCell ref="L4:L5"/>
    <mergeCell ref="M4:M5"/>
    <mergeCell ref="N4:N5"/>
    <mergeCell ref="O4:O5"/>
    <mergeCell ref="P4:P5"/>
  </mergeCells>
  <conditionalFormatting sqref="Q6:Q21">
    <cfRule type="expression" dxfId="53" priority="1">
      <formula>Q6= "Extreme"</formula>
    </cfRule>
    <cfRule type="expression" dxfId="52" priority="2">
      <formula>Q6= "High"</formula>
    </cfRule>
    <cfRule type="expression" dxfId="51" priority="3">
      <formula>Q6= "Moderate"</formula>
    </cfRule>
    <cfRule type="expression" dxfId="50" priority="4">
      <formula>Q6= "Low"</formula>
    </cfRule>
  </conditionalFormatting>
  <conditionalFormatting sqref="R6:V21">
    <cfRule type="expression" dxfId="49" priority="5">
      <formula>R6="Very low"</formula>
    </cfRule>
    <cfRule type="expression" dxfId="48" priority="6">
      <formula>R6= "Very High"</formula>
    </cfRule>
    <cfRule type="expression" dxfId="47" priority="7">
      <formula>R6= "High"</formula>
    </cfRule>
    <cfRule type="expression" dxfId="46" priority="8">
      <formula>R6= "Moderate"</formula>
    </cfRule>
    <cfRule type="expression" dxfId="45" priority="9">
      <formula>R6= "Low"</formula>
    </cfRule>
  </conditionalFormatting>
  <pageMargins left="0.70866141732283472" right="0.70866141732283472" top="0.74803149606299213" bottom="0.74803149606299213" header="0.31496062992125984" footer="0.31496062992125984"/>
  <pageSetup paperSize="8" scale="52"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D33183C5-5F13-4D0F-A7E7-7AAA4378E794}">
          <x14:formula1>
            <xm:f>Validation!$B$4:$B$8</xm:f>
          </x14:formula1>
          <xm:sqref>G16:K21 G6:K14</xm:sqref>
        </x14:dataValidation>
        <x14:dataValidation type="list" allowBlank="1" showInputMessage="1" showErrorMessage="1" xr:uid="{8E709AE0-0CDE-4AE7-92DE-F9A6BC92AA1D}">
          <x14:formula1>
            <xm:f>Validation!$B$25:$B$29</xm:f>
          </x14:formula1>
          <xm:sqref>M16:M21 M6:M14</xm:sqref>
        </x14:dataValidation>
        <x14:dataValidation type="list" allowBlank="1" showInputMessage="1" showErrorMessage="1" xr:uid="{51E204B0-723F-4125-9896-B91EFB539832}">
          <x14:formula1>
            <xm:f>Validation!$B$18:$B$22</xm:f>
          </x14:formula1>
          <xm:sqref>O16:O21 O4:O14</xm:sqref>
        </x14:dataValidation>
        <x14:dataValidation type="list" allowBlank="1" showInputMessage="1" showErrorMessage="1" xr:uid="{B1679238-B20E-48CA-8917-AB182E18DE6C}">
          <x14:formula1>
            <xm:f>Lists!$A$2:$A$16</xm:f>
          </x14:formula1>
          <xm:sqref>D16:D20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2BFF-6A17-4AAB-8559-2DA9FD34449A}">
  <sheetPr>
    <tabColor theme="7" tint="-0.499984740745262"/>
    <pageSetUpPr fitToPage="1"/>
  </sheetPr>
  <dimension ref="A1:V18"/>
  <sheetViews>
    <sheetView showGridLines="0" showRuler="0" view="pageBreakPreview" zoomScale="90" zoomScaleNormal="55" zoomScaleSheetLayoutView="9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11.453125" style="44" customWidth="1"/>
    <col min="2" max="2" width="19.7265625" style="44" customWidth="1"/>
    <col min="3" max="3" width="18.7265625" style="44" customWidth="1"/>
    <col min="4" max="4" width="18.26953125" style="44" customWidth="1"/>
    <col min="5" max="5" width="23.26953125" style="44" customWidth="1"/>
    <col min="6" max="6" width="46.26953125" style="44" customWidth="1"/>
    <col min="7" max="7" width="12.54296875" style="81" customWidth="1"/>
    <col min="8" max="8" width="9.26953125" style="81" customWidth="1"/>
    <col min="9" max="9" width="11" style="81" customWidth="1"/>
    <col min="10" max="10" width="13" style="81" customWidth="1"/>
    <col min="11" max="11" width="8.7265625" style="81" customWidth="1"/>
    <col min="12" max="12" width="32" style="44" customWidth="1"/>
    <col min="13" max="13" width="11.54296875" style="81" customWidth="1"/>
    <col min="14" max="14" width="35.54296875" style="44" customWidth="1"/>
    <col min="15" max="15" width="10.26953125" style="81" customWidth="1"/>
    <col min="16" max="16" width="33.453125" style="44" customWidth="1"/>
    <col min="17" max="17" width="11.453125" style="73" hidden="1" customWidth="1"/>
    <col min="18" max="22" width="9.453125" style="97" customWidth="1"/>
    <col min="23" max="16384" width="9.26953125" style="50"/>
  </cols>
  <sheetData>
    <row r="1" spans="1:22" ht="26" x14ac:dyDescent="0.35">
      <c r="A1" s="43" t="s">
        <v>4</v>
      </c>
      <c r="F1" s="45"/>
      <c r="L1" s="45"/>
      <c r="M1" s="82"/>
      <c r="N1" s="45"/>
      <c r="O1" s="82"/>
      <c r="P1" s="45"/>
      <c r="Q1" s="46"/>
      <c r="R1" s="94"/>
      <c r="S1" s="95"/>
      <c r="T1" s="95"/>
      <c r="U1" s="95"/>
      <c r="V1" s="96"/>
    </row>
    <row r="2" spans="1:22" ht="23.5" x14ac:dyDescent="0.35">
      <c r="A2" s="51" t="s">
        <v>5</v>
      </c>
      <c r="F2" s="45"/>
      <c r="L2" s="45"/>
      <c r="M2" s="82"/>
      <c r="N2" s="45"/>
      <c r="O2" s="82"/>
      <c r="P2" s="45"/>
      <c r="Q2" s="46"/>
      <c r="R2" s="94"/>
      <c r="S2" s="95"/>
      <c r="T2" s="95"/>
      <c r="U2" s="95"/>
      <c r="V2" s="96"/>
    </row>
    <row r="3" spans="1:22" ht="15.5" x14ac:dyDescent="0.35">
      <c r="A3" s="52" t="s">
        <v>681</v>
      </c>
      <c r="F3" s="45"/>
      <c r="L3" s="45"/>
      <c r="M3" s="82"/>
      <c r="N3" s="45"/>
      <c r="O3" s="82"/>
      <c r="P3" s="45"/>
      <c r="Q3" s="46"/>
      <c r="R3" s="94"/>
      <c r="S3" s="95"/>
      <c r="T3" s="95"/>
      <c r="U3" s="95"/>
      <c r="V3" s="96"/>
    </row>
    <row r="4" spans="1:22" ht="25.5" customHeight="1" x14ac:dyDescent="0.35">
      <c r="A4" s="227" t="s">
        <v>7</v>
      </c>
      <c r="B4" s="227" t="s">
        <v>9</v>
      </c>
      <c r="C4" s="227" t="s">
        <v>98</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row>
    <row r="5" spans="1:22"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row>
    <row r="6" spans="1:22" ht="132.75" customHeight="1" x14ac:dyDescent="0.35">
      <c r="A6" s="140" t="s">
        <v>1139</v>
      </c>
      <c r="B6" s="141" t="s">
        <v>681</v>
      </c>
      <c r="C6" s="172" t="s">
        <v>682</v>
      </c>
      <c r="D6" s="141" t="s">
        <v>134</v>
      </c>
      <c r="E6" s="143" t="str">
        <f>IF(C6="","",_xlfn.CONCAT("Risk to ",LOWER((_xlfn.CONCAT(C6," due to ",D6)))))</f>
        <v>Risk to distribution due to extreme weather (wind and storms)</v>
      </c>
      <c r="F6" s="144" t="s">
        <v>1146</v>
      </c>
      <c r="G6" s="71" t="s">
        <v>34</v>
      </c>
      <c r="H6" s="71" t="s">
        <v>34</v>
      </c>
      <c r="I6" s="71" t="s">
        <v>34</v>
      </c>
      <c r="J6" s="71" t="s">
        <v>35</v>
      </c>
      <c r="K6" s="71" t="s">
        <v>51</v>
      </c>
      <c r="L6" s="42" t="s">
        <v>1147</v>
      </c>
      <c r="M6" s="64" t="s">
        <v>35</v>
      </c>
      <c r="N6" s="76" t="s">
        <v>683</v>
      </c>
      <c r="O6" s="66" t="s">
        <v>60</v>
      </c>
      <c r="P6" s="67" t="s">
        <v>684</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Moderate</v>
      </c>
      <c r="T6" s="68" t="str">
        <f>IFERROR(VLOOKUP(INDEX(Validation!$O$22:$S$26, MATCH($Q6,Validation!$M$22:$M$26,0),MATCH(I6,Validation!$O$20:$S$20,0)),Validation!$I$11:$J$35,2,FALSE), "")</f>
        <v>Moderate</v>
      </c>
      <c r="U6" s="68" t="str">
        <f>IFERROR(VLOOKUP(INDEX(Validation!$O$22:$S$26, MATCH($Q6,Validation!$M$22:$M$26,0),MATCH(J6,Validation!$O$20:$S$20,0)),Validation!$I$11:$J$35,2,FALSE), "")</f>
        <v>Moderate</v>
      </c>
      <c r="V6" s="68" t="str">
        <f>IFERROR(VLOOKUP(INDEX(Validation!$O$22:$S$26, MATCH($Q6,Validation!$M$22:$M$26,0),MATCH(K6,Validation!$O$20:$S$20,0)),Validation!$I$11:$J$35,2,FALSE), "")</f>
        <v>High</v>
      </c>
    </row>
    <row r="7" spans="1:22" ht="66.650000000000006" customHeight="1" x14ac:dyDescent="0.35">
      <c r="A7" s="145" t="s">
        <v>1140</v>
      </c>
      <c r="B7" s="146" t="s">
        <v>681</v>
      </c>
      <c r="C7" s="173" t="s">
        <v>682</v>
      </c>
      <c r="D7" s="146" t="s">
        <v>32</v>
      </c>
      <c r="E7" s="148" t="s">
        <v>685</v>
      </c>
      <c r="F7" s="149" t="s">
        <v>686</v>
      </c>
      <c r="G7" s="71" t="s">
        <v>34</v>
      </c>
      <c r="H7" s="71" t="s">
        <v>34</v>
      </c>
      <c r="I7" s="71" t="s">
        <v>34</v>
      </c>
      <c r="J7" s="71" t="s">
        <v>34</v>
      </c>
      <c r="K7" s="71" t="s">
        <v>35</v>
      </c>
      <c r="L7" s="42" t="s">
        <v>687</v>
      </c>
      <c r="M7" s="64" t="s">
        <v>159</v>
      </c>
      <c r="N7" s="76" t="s">
        <v>688</v>
      </c>
      <c r="O7" s="66" t="s">
        <v>161</v>
      </c>
      <c r="P7" s="67" t="s">
        <v>689</v>
      </c>
      <c r="Q7" s="68" t="str">
        <f>IFERROR(VLOOKUP(INDEX(Validation!$O$12:$S$16, MATCH(O7,Validation!$M$12:$M$16,0),MATCH($M7,Validation!$O$10:$S$10,0)),Validation!$F$11:$G$35,2,FALSE), "")</f>
        <v>Extreme</v>
      </c>
      <c r="R7" s="68" t="str">
        <f>IFERROR(VLOOKUP(INDEX(Validation!$O$22:$S$26, MATCH($Q7,Validation!$M$22:$M$26,0),MATCH(G7,Validation!$O$20:$S$20,0)),Validation!$I$11:$J$35,2,FALSE), "")</f>
        <v>High</v>
      </c>
      <c r="S7" s="68" t="str">
        <f>IFERROR(VLOOKUP(INDEX(Validation!$O$22:$S$26, MATCH($Q7,Validation!$M$22:$M$26,0),MATCH(H7,Validation!$O$20:$S$20,0)),Validation!$I$11:$J$35,2,FALSE), "")</f>
        <v>High</v>
      </c>
      <c r="T7" s="68" t="str">
        <f>IFERROR(VLOOKUP(INDEX(Validation!$O$22:$S$26, MATCH($Q7,Validation!$M$22:$M$26,0),MATCH(I7,Validation!$O$20:$S$20,0)),Validation!$I$11:$J$35,2,FALSE), "")</f>
        <v>High</v>
      </c>
      <c r="U7" s="68" t="str">
        <f>IFERROR(VLOOKUP(INDEX(Validation!$O$22:$S$26, MATCH($Q7,Validation!$M$22:$M$26,0),MATCH(J7,Validation!$O$20:$S$20,0)),Validation!$I$11:$J$35,2,FALSE), "")</f>
        <v>High</v>
      </c>
      <c r="V7" s="68" t="str">
        <f>IFERROR(VLOOKUP(INDEX(Validation!$O$22:$S$26, MATCH($Q7,Validation!$M$22:$M$26,0),MATCH(K7,Validation!$O$20:$S$20,0)),Validation!$I$11:$J$35,2,FALSE), "")</f>
        <v>Very High</v>
      </c>
    </row>
    <row r="8" spans="1:22" ht="78.650000000000006" customHeight="1" x14ac:dyDescent="0.35">
      <c r="A8" s="145" t="s">
        <v>1141</v>
      </c>
      <c r="B8" s="146" t="s">
        <v>681</v>
      </c>
      <c r="C8" s="173" t="s">
        <v>682</v>
      </c>
      <c r="D8" s="146" t="s">
        <v>90</v>
      </c>
      <c r="E8" s="148" t="s">
        <v>690</v>
      </c>
      <c r="F8" s="149" t="s">
        <v>691</v>
      </c>
      <c r="G8" s="71" t="s">
        <v>410</v>
      </c>
      <c r="H8" s="71" t="s">
        <v>38</v>
      </c>
      <c r="I8" s="71" t="s">
        <v>38</v>
      </c>
      <c r="J8" s="71" t="s">
        <v>34</v>
      </c>
      <c r="K8" s="71" t="s">
        <v>34</v>
      </c>
      <c r="L8" s="42" t="s">
        <v>692</v>
      </c>
      <c r="M8" s="64" t="s">
        <v>159</v>
      </c>
      <c r="N8" s="76" t="s">
        <v>688</v>
      </c>
      <c r="O8" s="66" t="s">
        <v>161</v>
      </c>
      <c r="P8" s="67" t="s">
        <v>689</v>
      </c>
      <c r="Q8" s="68" t="str">
        <f>IFERROR(VLOOKUP(INDEX(Validation!$O$12:$S$16, MATCH(O8,Validation!$M$12:$M$16,0),MATCH($M8,Validation!$O$10:$S$10,0)),Validation!$F$11:$G$35,2,FALSE), "")</f>
        <v>Extreme</v>
      </c>
      <c r="R8" s="68" t="str">
        <f>IFERROR(VLOOKUP(INDEX(Validation!$O$22:$S$26, MATCH($Q8,Validation!$M$22:$M$26,0),MATCH(G8,Validation!$O$20:$S$20,0)),Validation!$I$11:$J$35,2,FALSE), "")</f>
        <v>Low</v>
      </c>
      <c r="S8" s="68" t="str">
        <f>IFERROR(VLOOKUP(INDEX(Validation!$O$22:$S$26, MATCH($Q8,Validation!$M$22:$M$26,0),MATCH(H8,Validation!$O$20:$S$20,0)),Validation!$I$11:$J$35,2,FALSE), "")</f>
        <v>Moderate</v>
      </c>
      <c r="T8" s="68" t="str">
        <f>IFERROR(VLOOKUP(INDEX(Validation!$O$22:$S$26, MATCH($Q8,Validation!$M$22:$M$26,0),MATCH(I8,Validation!$O$20:$S$20,0)),Validation!$I$11:$J$35,2,FALSE), "")</f>
        <v>Moderate</v>
      </c>
      <c r="U8" s="68" t="str">
        <f>IFERROR(VLOOKUP(INDEX(Validation!$O$22:$S$26, MATCH($Q8,Validation!$M$22:$M$26,0),MATCH(J8,Validation!$O$20:$S$20,0)),Validation!$I$11:$J$35,2,FALSE), "")</f>
        <v>High</v>
      </c>
      <c r="V8" s="68" t="str">
        <f>IFERROR(VLOOKUP(INDEX(Validation!$O$22:$S$26, MATCH($Q8,Validation!$M$22:$M$26,0),MATCH(K8,Validation!$O$20:$S$20,0)),Validation!$I$11:$J$35,2,FALSE), "")</f>
        <v>High</v>
      </c>
    </row>
    <row r="9" spans="1:22" ht="75.650000000000006" customHeight="1" x14ac:dyDescent="0.35">
      <c r="A9" s="145" t="s">
        <v>1142</v>
      </c>
      <c r="B9" s="146" t="s">
        <v>681</v>
      </c>
      <c r="C9" s="173" t="s">
        <v>682</v>
      </c>
      <c r="D9" s="146" t="s">
        <v>166</v>
      </c>
      <c r="E9" s="148" t="str">
        <f>IF(C9="","",_xlfn.CONCAT("Risk to ",LOWER((_xlfn.CONCAT(C9," due to ",D9)))))</f>
        <v>Risk to distribution due to coastal erosion</v>
      </c>
      <c r="F9" s="149" t="s">
        <v>693</v>
      </c>
      <c r="G9" s="71" t="s">
        <v>410</v>
      </c>
      <c r="H9" s="71" t="s">
        <v>410</v>
      </c>
      <c r="I9" s="71" t="s">
        <v>410</v>
      </c>
      <c r="J9" s="71" t="s">
        <v>410</v>
      </c>
      <c r="K9" s="71" t="s">
        <v>410</v>
      </c>
      <c r="L9" s="42" t="s">
        <v>694</v>
      </c>
      <c r="M9" s="64" t="s">
        <v>159</v>
      </c>
      <c r="N9" s="76" t="s">
        <v>695</v>
      </c>
      <c r="O9" s="66" t="s">
        <v>161</v>
      </c>
      <c r="P9" s="67" t="s">
        <v>689</v>
      </c>
      <c r="Q9" s="68" t="str">
        <f>IFERROR(VLOOKUP(INDEX(Validation!$O$12:$S$16, MATCH(O9,Validation!$M$12:$M$16,0),MATCH($M9,Validation!$O$10:$S$10,0)),Validation!$F$11:$G$35,2,FALSE), "")</f>
        <v>Extreme</v>
      </c>
      <c r="R9" s="68" t="str">
        <f>IFERROR(VLOOKUP(INDEX(Validation!$O$22:$S$26, MATCH($Q9,Validation!$M$22:$M$26,0),MATCH(G9,Validation!$O$20:$S$20,0)),Validation!$I$11:$J$35,2,FALSE), "")</f>
        <v>Low</v>
      </c>
      <c r="S9" s="68" t="str">
        <f>IFERROR(VLOOKUP(INDEX(Validation!$O$22:$S$26, MATCH($Q9,Validation!$M$22:$M$26,0),MATCH(H9,Validation!$O$20:$S$20,0)),Validation!$I$11:$J$35,2,FALSE), "")</f>
        <v>Low</v>
      </c>
      <c r="T9" s="68" t="str">
        <f>IFERROR(VLOOKUP(INDEX(Validation!$O$22:$S$26, MATCH($Q9,Validation!$M$22:$M$26,0),MATCH(I9,Validation!$O$20:$S$20,0)),Validation!$I$11:$J$35,2,FALSE), "")</f>
        <v>Low</v>
      </c>
      <c r="U9" s="68" t="str">
        <f>IFERROR(VLOOKUP(INDEX(Validation!$O$22:$S$26, MATCH($Q9,Validation!$M$22:$M$26,0),MATCH(J9,Validation!$O$20:$S$20,0)),Validation!$I$11:$J$35,2,FALSE), "")</f>
        <v>Low</v>
      </c>
      <c r="V9" s="68" t="str">
        <f>IFERROR(VLOOKUP(INDEX(Validation!$O$22:$S$26, MATCH($Q9,Validation!$M$22:$M$26,0),MATCH(K9,Validation!$O$20:$S$20,0)),Validation!$I$11:$J$35,2,FALSE), "")</f>
        <v>Low</v>
      </c>
    </row>
    <row r="10" spans="1:22" ht="96" customHeight="1" x14ac:dyDescent="0.35">
      <c r="A10" s="145" t="s">
        <v>1143</v>
      </c>
      <c r="B10" s="146" t="s">
        <v>681</v>
      </c>
      <c r="C10" s="173" t="s">
        <v>696</v>
      </c>
      <c r="D10" s="146" t="s">
        <v>56</v>
      </c>
      <c r="E10" s="148" t="s">
        <v>697</v>
      </c>
      <c r="F10" s="149" t="s">
        <v>698</v>
      </c>
      <c r="G10" s="71" t="s">
        <v>410</v>
      </c>
      <c r="H10" s="71" t="s">
        <v>410</v>
      </c>
      <c r="I10" s="71" t="s">
        <v>410</v>
      </c>
      <c r="J10" s="71" t="s">
        <v>410</v>
      </c>
      <c r="K10" s="71" t="s">
        <v>410</v>
      </c>
      <c r="L10" s="42" t="s">
        <v>699</v>
      </c>
      <c r="M10" s="64" t="s">
        <v>161</v>
      </c>
      <c r="N10" s="76" t="s">
        <v>700</v>
      </c>
      <c r="O10" s="66" t="s">
        <v>35</v>
      </c>
      <c r="P10" s="67" t="s">
        <v>701</v>
      </c>
      <c r="Q10" s="68" t="str">
        <f>IFERROR(VLOOKUP(INDEX(Validation!$O$12:$S$16, MATCH(O10,Validation!$M$12:$M$16,0),MATCH($M10,Validation!$O$10:$S$10,0)),Validation!$F$11:$G$35,2,FALSE), "")</f>
        <v>Very Low</v>
      </c>
      <c r="R10" s="68" t="str">
        <f>IFERROR(VLOOKUP(INDEX(Validation!$O$22:$S$26, MATCH($Q10,Validation!$M$22:$M$26,0),MATCH(G10,Validation!$O$20:$S$20,0)),Validation!$I$11:$J$35,2,FALSE), "")</f>
        <v>Very Low</v>
      </c>
      <c r="S10" s="68" t="str">
        <f>IFERROR(VLOOKUP(INDEX(Validation!$O$22:$S$26, MATCH($Q10,Validation!$M$22:$M$26,0),MATCH(H10,Validation!$O$20:$S$20,0)),Validation!$I$11:$J$35,2,FALSE), "")</f>
        <v>Very Low</v>
      </c>
      <c r="T10" s="68" t="str">
        <f>IFERROR(VLOOKUP(INDEX(Validation!$O$22:$S$26, MATCH($Q10,Validation!$M$22:$M$26,0),MATCH(I10,Validation!$O$20:$S$20,0)),Validation!$I$11:$J$35,2,FALSE), "")</f>
        <v>Very Low</v>
      </c>
      <c r="U10" s="68" t="str">
        <f>IFERROR(VLOOKUP(INDEX(Validation!$O$22:$S$26, MATCH($Q10,Validation!$M$22:$M$26,0),MATCH(J10,Validation!$O$20:$S$20,0)),Validation!$I$11:$J$35,2,FALSE), "")</f>
        <v>Very Low</v>
      </c>
      <c r="V10" s="68" t="str">
        <f>IFERROR(VLOOKUP(INDEX(Validation!$O$22:$S$26, MATCH($Q10,Validation!$M$22:$M$26,0),MATCH(K10,Validation!$O$20:$S$20,0)),Validation!$I$11:$J$35,2,FALSE), "")</f>
        <v>Very Low</v>
      </c>
    </row>
    <row r="11" spans="1:22" ht="52.15" customHeight="1" x14ac:dyDescent="0.35">
      <c r="A11" s="145" t="s">
        <v>1144</v>
      </c>
      <c r="B11" s="146" t="s">
        <v>681</v>
      </c>
      <c r="C11" s="173" t="s">
        <v>682</v>
      </c>
      <c r="D11" s="146" t="s">
        <v>64</v>
      </c>
      <c r="E11" s="148" t="str">
        <f>IF(C11="","",_xlfn.CONCAT("Risk to ",LOWER((_xlfn.CONCAT(C11," due to ",D11)))))</f>
        <v>Risk to distribution due to increasing landslides</v>
      </c>
      <c r="F11" s="149" t="s">
        <v>702</v>
      </c>
      <c r="G11" s="71" t="s">
        <v>410</v>
      </c>
      <c r="H11" s="71" t="s">
        <v>410</v>
      </c>
      <c r="I11" s="71" t="s">
        <v>410</v>
      </c>
      <c r="J11" s="71" t="s">
        <v>410</v>
      </c>
      <c r="K11" s="71" t="s">
        <v>410</v>
      </c>
      <c r="L11" s="42" t="s">
        <v>703</v>
      </c>
      <c r="M11" s="64" t="s">
        <v>159</v>
      </c>
      <c r="N11" s="76" t="s">
        <v>695</v>
      </c>
      <c r="O11" s="66" t="s">
        <v>161</v>
      </c>
      <c r="P11" s="67" t="s">
        <v>704</v>
      </c>
      <c r="Q11" s="68" t="str">
        <f>IFERROR(VLOOKUP(INDEX(Validation!$O$12:$S$16, MATCH(O11,Validation!$M$12:$M$16,0),MATCH($M11,Validation!$O$10:$S$10,0)),Validation!$F$11:$G$35,2,FALSE), "")</f>
        <v>Extreme</v>
      </c>
      <c r="R11" s="68" t="str">
        <f>IFERROR(VLOOKUP(INDEX(Validation!$O$22:$S$26, MATCH($Q11,Validation!$M$22:$M$26,0),MATCH(G11,Validation!$O$20:$S$20,0)),Validation!$I$11:$J$35,2,FALSE), "")</f>
        <v>Low</v>
      </c>
      <c r="S11" s="68" t="str">
        <f>IFERROR(VLOOKUP(INDEX(Validation!$O$22:$S$26, MATCH($Q11,Validation!$M$22:$M$26,0),MATCH(H11,Validation!$O$20:$S$20,0)),Validation!$I$11:$J$35,2,FALSE), "")</f>
        <v>Low</v>
      </c>
      <c r="T11" s="68" t="str">
        <f>IFERROR(VLOOKUP(INDEX(Validation!$O$22:$S$26, MATCH($Q11,Validation!$M$22:$M$26,0),MATCH(I11,Validation!$O$20:$S$20,0)),Validation!$I$11:$J$35,2,FALSE), "")</f>
        <v>Low</v>
      </c>
      <c r="U11" s="68" t="str">
        <f>IFERROR(VLOOKUP(INDEX(Validation!$O$22:$S$26, MATCH($Q11,Validation!$M$22:$M$26,0),MATCH(J11,Validation!$O$20:$S$20,0)),Validation!$I$11:$J$35,2,FALSE), "")</f>
        <v>Low</v>
      </c>
      <c r="V11" s="68" t="str">
        <f>IFERROR(VLOOKUP(INDEX(Validation!$O$22:$S$26, MATCH($Q11,Validation!$M$22:$M$26,0),MATCH(K11,Validation!$O$20:$S$20,0)),Validation!$I$11:$J$35,2,FALSE), "")</f>
        <v>Low</v>
      </c>
    </row>
    <row r="12" spans="1:22" ht="85.5" customHeight="1" x14ac:dyDescent="0.35">
      <c r="A12" s="145" t="s">
        <v>1145</v>
      </c>
      <c r="B12" s="146" t="s">
        <v>681</v>
      </c>
      <c r="C12" s="173" t="s">
        <v>682</v>
      </c>
      <c r="D12" s="146" t="s">
        <v>71</v>
      </c>
      <c r="E12" s="148" t="str">
        <f>IF(C12="","",_xlfn.CONCAT("Risk to ",LOWER((_xlfn.CONCAT(C12," due to ",D12)))))</f>
        <v>Risk to distribution due to increased fire weather</v>
      </c>
      <c r="F12" s="149" t="s">
        <v>705</v>
      </c>
      <c r="G12" s="71" t="s">
        <v>410</v>
      </c>
      <c r="H12" s="71" t="s">
        <v>38</v>
      </c>
      <c r="I12" s="71" t="s">
        <v>38</v>
      </c>
      <c r="J12" s="71" t="s">
        <v>34</v>
      </c>
      <c r="K12" s="71" t="s">
        <v>35</v>
      </c>
      <c r="L12" s="42" t="s">
        <v>706</v>
      </c>
      <c r="M12" s="64" t="s">
        <v>38</v>
      </c>
      <c r="N12" s="76" t="s">
        <v>707</v>
      </c>
      <c r="O12" s="66" t="s">
        <v>38</v>
      </c>
      <c r="P12" s="67" t="s">
        <v>708</v>
      </c>
      <c r="Q12" s="68" t="str">
        <f>IFERROR(VLOOKUP(INDEX(Validation!$O$12:$S$16, MATCH(O12,Validation!$M$12:$M$16,0),MATCH($M12,Validation!$O$10:$S$10,0)),Validation!$F$11:$G$35,2,FALSE), "")</f>
        <v>Low</v>
      </c>
      <c r="R12" s="68" t="str">
        <f>IFERROR(VLOOKUP(INDEX(Validation!$O$22:$S$26, MATCH($Q12,Validation!$M$22:$M$26,0),MATCH(G12,Validation!$O$20:$S$20,0)),Validation!$I$11:$J$35,2,FALSE), "")</f>
        <v>Very Low</v>
      </c>
      <c r="S12" s="68" t="str">
        <f>IFERROR(VLOOKUP(INDEX(Validation!$O$22:$S$26, MATCH($Q12,Validation!$M$22:$M$26,0),MATCH(H12,Validation!$O$20:$S$20,0)),Validation!$I$11:$J$35,2,FALSE), "")</f>
        <v>Very Low</v>
      </c>
      <c r="T12" s="68" t="str">
        <f>IFERROR(VLOOKUP(INDEX(Validation!$O$22:$S$26, MATCH($Q12,Validation!$M$22:$M$26,0),MATCH(I12,Validation!$O$20:$S$20,0)),Validation!$I$11:$J$35,2,FALSE), "")</f>
        <v>Very Low</v>
      </c>
      <c r="U12" s="68" t="str">
        <f>IFERROR(VLOOKUP(INDEX(Validation!$O$22:$S$26, MATCH($Q12,Validation!$M$22:$M$26,0),MATCH(J12,Validation!$O$20:$S$20,0)),Validation!$I$11:$J$35,2,FALSE), "")</f>
        <v>Low</v>
      </c>
      <c r="V12" s="68" t="str">
        <f>IFERROR(VLOOKUP(INDEX(Validation!$O$22:$S$26, MATCH($Q12,Validation!$M$22:$M$26,0),MATCH(K12,Validation!$O$20:$S$20,0)),Validation!$I$11:$J$35,2,FALSE), "")</f>
        <v>Low</v>
      </c>
    </row>
    <row r="13" spans="1:22" ht="77.650000000000006" customHeight="1" x14ac:dyDescent="0.35">
      <c r="A13" s="60"/>
      <c r="B13" s="60"/>
      <c r="C13" s="75"/>
      <c r="D13" s="60"/>
      <c r="E13" s="61"/>
      <c r="F13" s="62"/>
      <c r="G13" s="71"/>
      <c r="H13" s="71"/>
      <c r="I13" s="71"/>
      <c r="J13" s="71"/>
      <c r="K13" s="71"/>
      <c r="L13" s="42"/>
      <c r="M13" s="64"/>
      <c r="N13" s="76"/>
      <c r="O13" s="66"/>
      <c r="P13" s="67"/>
      <c r="Q13" s="68" t="str">
        <f>IFERROR(VLOOKUP(INDEX(Validation!$O$12:$S$16, MATCH(O13,Validation!$M$12:$M$16,0),MATCH($M13,Validation!$O$10:$S$10,0)),Validation!$F$11:$G$35,2,FALSE), "")</f>
        <v/>
      </c>
      <c r="R13" s="68" t="str">
        <f>IFERROR(VLOOKUP(INDEX(Validation!$O$22:$S$26, MATCH($Q13,Validation!$M$22:$M$26,0),MATCH(G13,Validation!$O$20:$S$20,0)),Validation!$I$11:$J$35,2,FALSE), "")</f>
        <v/>
      </c>
      <c r="S13" s="68" t="str">
        <f>IFERROR(VLOOKUP(INDEX(Validation!$O$22:$S$26, MATCH($Q13,Validation!$M$22:$M$26,0),MATCH(H13,Validation!$O$20:$S$20,0)),Validation!$I$11:$J$35,2,FALSE), "")</f>
        <v/>
      </c>
      <c r="T13" s="68" t="str">
        <f>IFERROR(VLOOKUP(INDEX(Validation!$O$22:$S$26, MATCH($Q13,Validation!$M$22:$M$26,0),MATCH(I13,Validation!$O$20:$S$20,0)),Validation!$I$11:$J$35,2,FALSE), "")</f>
        <v/>
      </c>
      <c r="U13" s="68" t="str">
        <f>IFERROR(VLOOKUP(INDEX(Validation!$O$22:$S$26, MATCH($Q13,Validation!$M$22:$M$26,0),MATCH(J13,Validation!$O$20:$S$20,0)),Validation!$I$11:$J$35,2,FALSE), "")</f>
        <v/>
      </c>
      <c r="V13" s="68" t="str">
        <f>IFERROR(VLOOKUP(INDEX(Validation!$O$22:$S$26, MATCH($Q13,Validation!$M$22:$M$26,0),MATCH(K13,Validation!$O$20:$S$20,0)),Validation!$I$11:$J$35,2,FALSE), "")</f>
        <v/>
      </c>
    </row>
    <row r="14" spans="1:22" ht="60" customHeight="1" x14ac:dyDescent="0.35">
      <c r="A14" s="60"/>
      <c r="B14" s="60"/>
      <c r="C14" s="75"/>
      <c r="D14" s="60"/>
      <c r="E14" s="61"/>
      <c r="F14" s="62"/>
      <c r="G14" s="71"/>
      <c r="H14" s="71"/>
      <c r="I14" s="71"/>
      <c r="J14" s="71"/>
      <c r="K14" s="71"/>
      <c r="L14" s="42"/>
      <c r="M14" s="64"/>
      <c r="N14" s="76"/>
      <c r="O14" s="66"/>
      <c r="P14" s="67"/>
      <c r="Q14" s="68" t="str">
        <f>IFERROR(VLOOKUP(INDEX(Validation!$O$12:$S$16, MATCH(O14,Validation!$M$12:$M$16,0),MATCH($M14,Validation!$O$10:$S$10,0)),Validation!$F$11:$G$35,2,FALSE), "")</f>
        <v/>
      </c>
      <c r="R14" s="68" t="str">
        <f>IFERROR(VLOOKUP(INDEX(Validation!$O$22:$S$26, MATCH($Q14,Validation!$M$22:$M$26,0),MATCH(G14,Validation!$O$20:$S$20,0)),Validation!$I$11:$J$35,2,FALSE), "")</f>
        <v/>
      </c>
      <c r="S14" s="68" t="str">
        <f>IFERROR(VLOOKUP(INDEX(Validation!$O$22:$S$26, MATCH($Q14,Validation!$M$22:$M$26,0),MATCH(H14,Validation!$O$20:$S$20,0)),Validation!$I$11:$J$35,2,FALSE), "")</f>
        <v/>
      </c>
      <c r="T14" s="68" t="str">
        <f>IFERROR(VLOOKUP(INDEX(Validation!$O$22:$S$26, MATCH($Q14,Validation!$M$22:$M$26,0),MATCH(I14,Validation!$O$20:$S$20,0)),Validation!$I$11:$J$35,2,FALSE), "")</f>
        <v/>
      </c>
      <c r="U14" s="68" t="str">
        <f>IFERROR(VLOOKUP(INDEX(Validation!$O$22:$S$26, MATCH($Q14,Validation!$M$22:$M$26,0),MATCH(J14,Validation!$O$20:$S$20,0)),Validation!$I$11:$J$35,2,FALSE), "")</f>
        <v/>
      </c>
      <c r="V14" s="68" t="str">
        <f>IFERROR(VLOOKUP(INDEX(Validation!$O$22:$S$26, MATCH($Q14,Validation!$M$22:$M$26,0),MATCH(K14,Validation!$O$20:$S$20,0)),Validation!$I$11:$J$35,2,FALSE), "")</f>
        <v/>
      </c>
    </row>
    <row r="15" spans="1:22" ht="54" customHeight="1" x14ac:dyDescent="0.35">
      <c r="A15" s="60"/>
      <c r="B15" s="60"/>
      <c r="C15" s="75"/>
      <c r="D15" s="60"/>
      <c r="E15" s="61"/>
      <c r="F15" s="62"/>
      <c r="G15" s="71"/>
      <c r="H15" s="71"/>
      <c r="I15" s="71"/>
      <c r="J15" s="71"/>
      <c r="K15" s="71"/>
      <c r="L15" s="42"/>
      <c r="M15" s="64"/>
      <c r="N15" s="76"/>
      <c r="O15" s="66"/>
      <c r="P15" s="67"/>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22" ht="59.25" customHeight="1" x14ac:dyDescent="0.35">
      <c r="A16" s="60"/>
      <c r="B16" s="60"/>
      <c r="C16" s="75"/>
      <c r="D16" s="60"/>
      <c r="E16" s="61"/>
      <c r="F16" s="62"/>
      <c r="G16" s="71"/>
      <c r="H16" s="71"/>
      <c r="I16" s="71"/>
      <c r="J16" s="71"/>
      <c r="K16" s="71"/>
      <c r="L16" s="42"/>
      <c r="M16" s="64"/>
      <c r="N16" s="76"/>
      <c r="O16" s="66"/>
      <c r="P16" s="67"/>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ht="59.25" customHeight="1" x14ac:dyDescent="0.35">
      <c r="A17" s="108"/>
      <c r="B17" s="108"/>
      <c r="C17" s="109"/>
      <c r="D17" s="108"/>
      <c r="E17" s="110"/>
      <c r="F17" s="62"/>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ht="59.25" customHeight="1" x14ac:dyDescent="0.35">
      <c r="A18" s="108"/>
      <c r="B18" s="108"/>
      <c r="C18" s="109"/>
      <c r="D18" s="108"/>
      <c r="E18" s="110"/>
      <c r="F18" s="62"/>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sheetData>
  <mergeCells count="14">
    <mergeCell ref="L4:L5"/>
    <mergeCell ref="A4:A5"/>
    <mergeCell ref="B4:B5"/>
    <mergeCell ref="C4:C5"/>
    <mergeCell ref="D4:D5"/>
    <mergeCell ref="E4:E5"/>
    <mergeCell ref="F4:F5"/>
    <mergeCell ref="G4:K4"/>
    <mergeCell ref="R4:V4"/>
    <mergeCell ref="M4:M5"/>
    <mergeCell ref="N4:N5"/>
    <mergeCell ref="O4:O5"/>
    <mergeCell ref="P4:P5"/>
    <mergeCell ref="Q4:Q5"/>
  </mergeCells>
  <phoneticPr fontId="16" type="noConversion"/>
  <conditionalFormatting sqref="Q6:Q18">
    <cfRule type="expression" dxfId="44" priority="1">
      <formula>Q6= "Extreme"</formula>
    </cfRule>
    <cfRule type="expression" dxfId="43" priority="2">
      <formula>Q6= "High"</formula>
    </cfRule>
    <cfRule type="expression" dxfId="42" priority="3">
      <formula>Q6= "Moderate"</formula>
    </cfRule>
    <cfRule type="expression" dxfId="41" priority="4">
      <formula>Q6= "Low"</formula>
    </cfRule>
  </conditionalFormatting>
  <conditionalFormatting sqref="R6:V18">
    <cfRule type="expression" dxfId="40" priority="5">
      <formula>R6="Very low"</formula>
    </cfRule>
    <cfRule type="expression" dxfId="39" priority="6">
      <formula>R6= "Very High"</formula>
    </cfRule>
    <cfRule type="expression" dxfId="38" priority="7">
      <formula>R6= "High"</formula>
    </cfRule>
    <cfRule type="expression" dxfId="37" priority="8">
      <formula>R6= "Moderate"</formula>
    </cfRule>
    <cfRule type="expression" dxfId="36" priority="9">
      <formula>R6= "Low"</formula>
    </cfRule>
  </conditionalFormatting>
  <pageMargins left="0.70866141732283472" right="0.70866141732283472" top="0.74803149606299213" bottom="0.74803149606299213" header="0.31496062992125984" footer="0.31496062992125984"/>
  <pageSetup paperSize="8" scale="53"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19A59C-2F9F-459E-BB1E-8D04788CB8AB}">
          <x14:formula1>
            <xm:f>Lists!$A$2:$A$16</xm:f>
          </x14:formula1>
          <xm:sqref>D13:D17</xm:sqref>
        </x14:dataValidation>
        <x14:dataValidation type="list" allowBlank="1" showInputMessage="1" showErrorMessage="1" xr:uid="{D06BEBC8-1CB8-4452-8DDC-893A7CEC66E0}">
          <x14:formula1>
            <xm:f>Validation!$B$18:$B$22</xm:f>
          </x14:formula1>
          <xm:sqref>O13:O18 O6:O12</xm:sqref>
        </x14:dataValidation>
        <x14:dataValidation type="list" allowBlank="1" showInputMessage="1" showErrorMessage="1" xr:uid="{C49DCF26-3179-405C-8628-B8B6A48585CC}">
          <x14:formula1>
            <xm:f>Validation!$B$25:$B$29</xm:f>
          </x14:formula1>
          <xm:sqref>M13:M18 M6:M12</xm:sqref>
        </x14:dataValidation>
        <x14:dataValidation type="list" allowBlank="1" showInputMessage="1" showErrorMessage="1" xr:uid="{513DDAA9-FF90-4A19-83F3-A2E218AFADA5}">
          <x14:formula1>
            <xm:f>Validation!$B$4:$B$8</xm:f>
          </x14:formula1>
          <xm:sqref>G13:K18 G6:K12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EEBE-D761-499D-A3DA-AB5193CDDF20}">
  <sheetPr>
    <tabColor theme="7" tint="-0.499984740745262"/>
    <pageSetUpPr fitToPage="1"/>
  </sheetPr>
  <dimension ref="A1:W22"/>
  <sheetViews>
    <sheetView showGridLines="0" showRuler="0" view="pageBreakPreview" zoomScale="110" zoomScaleNormal="40" zoomScaleSheetLayoutView="110" workbookViewId="0">
      <pane xSplit="6" ySplit="5" topLeftCell="G6" activePane="bottomRight" state="frozen"/>
      <selection activeCell="D6" sqref="D6"/>
      <selection pane="topRight" activeCell="D6" sqref="D6"/>
      <selection pane="bottomLeft" activeCell="D6" sqref="D6"/>
      <selection pane="bottomRight" activeCell="A6" sqref="A6"/>
    </sheetView>
  </sheetViews>
  <sheetFormatPr defaultColWidth="9.26953125" defaultRowHeight="14.5" x14ac:dyDescent="0.35"/>
  <cols>
    <col min="1" max="1" width="6.7265625" style="44" customWidth="1"/>
    <col min="2" max="2" width="10.453125" style="44" customWidth="1"/>
    <col min="3" max="3" width="14" style="44" customWidth="1"/>
    <col min="4" max="4" width="15" style="44" customWidth="1"/>
    <col min="5" max="5" width="21" style="44" customWidth="1"/>
    <col min="6" max="6" width="32.54296875" style="44" customWidth="1"/>
    <col min="7" max="7" width="10.26953125" style="44" customWidth="1"/>
    <col min="8" max="8" width="10" style="44" customWidth="1"/>
    <col min="9" max="9" width="11.26953125" style="44" customWidth="1"/>
    <col min="10" max="11" width="10.54296875" style="44" customWidth="1"/>
    <col min="12" max="12" width="29.26953125" style="44" customWidth="1"/>
    <col min="13" max="13" width="10.26953125" style="44" customWidth="1"/>
    <col min="14" max="14" width="33.453125" style="44" customWidth="1"/>
    <col min="15" max="15" width="11.453125" style="81" customWidth="1"/>
    <col min="16" max="16" width="32.26953125" style="44" customWidth="1"/>
    <col min="17" max="17" width="11.453125" style="73" hidden="1" customWidth="1"/>
    <col min="18" max="18" width="9.453125" style="73" customWidth="1"/>
    <col min="19" max="20" width="9.26953125" style="73" customWidth="1"/>
    <col min="21" max="21" width="10.7265625" style="73" customWidth="1"/>
    <col min="22" max="22" width="12.7265625" style="73" customWidth="1"/>
    <col min="23" max="23" width="9.26953125" style="74"/>
    <col min="24" max="16384" width="9.26953125" style="50"/>
  </cols>
  <sheetData>
    <row r="1" spans="1:23" ht="26" x14ac:dyDescent="0.35">
      <c r="A1" s="43" t="s">
        <v>4</v>
      </c>
      <c r="F1" s="45"/>
      <c r="L1" s="45"/>
      <c r="M1" s="45"/>
      <c r="N1" s="45"/>
      <c r="O1" s="82"/>
      <c r="P1" s="45"/>
      <c r="Q1" s="46"/>
      <c r="R1" s="47"/>
      <c r="S1" s="48"/>
      <c r="T1" s="48"/>
      <c r="U1" s="48"/>
      <c r="V1" s="49"/>
    </row>
    <row r="2" spans="1:23" ht="23.5" x14ac:dyDescent="0.35">
      <c r="A2" s="51" t="s">
        <v>5</v>
      </c>
      <c r="B2" s="51"/>
      <c r="F2" s="45"/>
      <c r="L2" s="45"/>
      <c r="M2" s="45"/>
      <c r="N2" s="45"/>
      <c r="O2" s="82"/>
      <c r="P2" s="45"/>
      <c r="Q2" s="46"/>
      <c r="R2" s="47"/>
      <c r="S2" s="48"/>
      <c r="T2" s="48"/>
      <c r="U2" s="48"/>
      <c r="V2" s="49"/>
    </row>
    <row r="3" spans="1:23" ht="15.5" x14ac:dyDescent="0.35">
      <c r="A3" s="52" t="s">
        <v>709</v>
      </c>
      <c r="F3" s="45"/>
      <c r="G3" s="86" t="s">
        <v>710</v>
      </c>
      <c r="L3" s="45"/>
      <c r="M3" s="45"/>
      <c r="N3" s="45"/>
      <c r="O3" s="82"/>
      <c r="P3" s="45"/>
      <c r="Q3" s="46"/>
      <c r="R3" s="47"/>
      <c r="S3" s="48"/>
      <c r="T3" s="48"/>
      <c r="U3" s="48"/>
      <c r="V3" s="49"/>
    </row>
    <row r="4" spans="1:23"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row>
    <row r="5" spans="1:23" ht="24"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row>
    <row r="6" spans="1:23" ht="136.5" customHeight="1" x14ac:dyDescent="0.35">
      <c r="A6" s="140" t="s">
        <v>711</v>
      </c>
      <c r="B6" s="141" t="s">
        <v>480</v>
      </c>
      <c r="C6" s="141" t="s">
        <v>712</v>
      </c>
      <c r="D6" s="141" t="s">
        <v>166</v>
      </c>
      <c r="E6" s="143" t="str">
        <f t="shared" ref="E6:E13" si="0">IF(C6="","",_xlfn.CONCAT("Risk to ",LOWER((_xlfn.CONCAT(C6," due to ",D6)))))</f>
        <v>Risk to transport infrastructure (roads, active modes &amp; related facilities) due to coastal erosion</v>
      </c>
      <c r="F6" s="144" t="s">
        <v>713</v>
      </c>
      <c r="G6" s="71" t="s">
        <v>410</v>
      </c>
      <c r="H6" s="71" t="s">
        <v>410</v>
      </c>
      <c r="I6" s="71" t="s">
        <v>410</v>
      </c>
      <c r="J6" s="71" t="s">
        <v>410</v>
      </c>
      <c r="K6" s="71" t="s">
        <v>410</v>
      </c>
      <c r="L6" s="42" t="s">
        <v>714</v>
      </c>
      <c r="M6" s="64" t="s">
        <v>35</v>
      </c>
      <c r="N6" s="76" t="s">
        <v>715</v>
      </c>
      <c r="O6" s="66" t="s">
        <v>38</v>
      </c>
      <c r="P6" s="67" t="s">
        <v>716</v>
      </c>
      <c r="Q6" s="68" t="str">
        <f>IFERROR(VLOOKUP(INDEX(Validation!$O$12:$S$16, MATCH(O6,Validation!$M$12:$M$16,0),MATCH($M6,Validation!$O$10:$S$10,0)),Validation!$F$11:$G$35,2,FALSE), "")</f>
        <v>High</v>
      </c>
      <c r="R6" s="68" t="str">
        <f>IFERROR(VLOOKUP(INDEX(Validation!$O$22:$S$26, MATCH($Q6,Validation!$M$22:$M$26,0),MATCH(G6,Validation!$O$20:$S$20,0)),Validation!$I$11:$J$35,2,FALSE), "")</f>
        <v>Very Low</v>
      </c>
      <c r="S6" s="68" t="str">
        <f>IFERROR(VLOOKUP(INDEX(Validation!$O$22:$S$26, MATCH($Q6,Validation!$M$22:$M$26,0),MATCH(H6,Validation!$O$20:$S$20,0)),Validation!$I$11:$J$35,2,FALSE), "")</f>
        <v>Very Low</v>
      </c>
      <c r="T6" s="68" t="str">
        <f>IFERROR(VLOOKUP(INDEX(Validation!$O$22:$S$26, MATCH($Q6,Validation!$M$22:$M$26,0),MATCH(I6,Validation!$O$20:$S$20,0)),Validation!$I$11:$J$35,2,FALSE), "")</f>
        <v>Very Low</v>
      </c>
      <c r="U6" s="68" t="str">
        <f>IFERROR(VLOOKUP(INDEX(Validation!$O$22:$S$26, MATCH($Q6,Validation!$M$22:$M$26,0),MATCH(J6,Validation!$O$20:$S$20,0)),Validation!$I$11:$J$35,2,FALSE), "")</f>
        <v>Very Low</v>
      </c>
      <c r="V6" s="68" t="str">
        <f>IFERROR(VLOOKUP(INDEX(Validation!$O$22:$S$26, MATCH($Q6,Validation!$M$22:$M$26,0),MATCH(K6,Validation!$O$20:$S$20,0)),Validation!$I$11:$J$35,2,FALSE), "")</f>
        <v>Very Low</v>
      </c>
    </row>
    <row r="7" spans="1:23" ht="142.5" customHeight="1" x14ac:dyDescent="0.35">
      <c r="A7" s="145" t="s">
        <v>717</v>
      </c>
      <c r="B7" s="146" t="s">
        <v>480</v>
      </c>
      <c r="C7" s="146" t="s">
        <v>712</v>
      </c>
      <c r="D7" s="146" t="s">
        <v>90</v>
      </c>
      <c r="E7" s="148" t="str">
        <f t="shared" si="0"/>
        <v>Risk to transport infrastructure (roads, active modes &amp; related facilities) due to sea level rise and coastal flooding</v>
      </c>
      <c r="F7" s="149" t="s">
        <v>718</v>
      </c>
      <c r="G7" s="71" t="s">
        <v>410</v>
      </c>
      <c r="H7" s="71" t="s">
        <v>38</v>
      </c>
      <c r="I7" s="71" t="s">
        <v>38</v>
      </c>
      <c r="J7" s="71" t="s">
        <v>38</v>
      </c>
      <c r="K7" s="71" t="s">
        <v>38</v>
      </c>
      <c r="L7" s="42" t="s">
        <v>719</v>
      </c>
      <c r="M7" s="64" t="s">
        <v>35</v>
      </c>
      <c r="N7" s="76" t="s">
        <v>720</v>
      </c>
      <c r="O7" s="66" t="s">
        <v>38</v>
      </c>
      <c r="P7" s="67" t="s">
        <v>721</v>
      </c>
      <c r="Q7" s="68" t="str">
        <f>IFERROR(VLOOKUP(INDEX(Validation!$O$12:$S$16, MATCH(O7,Validation!$M$12:$M$16,0),MATCH($M7,Validation!$O$10:$S$10,0)),Validation!$F$11:$G$35,2,FALSE), "")</f>
        <v>High</v>
      </c>
      <c r="R7" s="68" t="str">
        <f>IFERROR(VLOOKUP(INDEX(Validation!$O$22:$S$26, MATCH($Q7,Validation!$M$22:$M$26,0),MATCH(G7,Validation!$O$20:$S$20,0)),Validation!$I$11:$J$35,2,FALSE), "")</f>
        <v>Very Low</v>
      </c>
      <c r="S7" s="68" t="str">
        <f>IFERROR(VLOOKUP(INDEX(Validation!$O$22:$S$26, MATCH($Q7,Validation!$M$22:$M$26,0),MATCH(H7,Validation!$O$20:$S$20,0)),Validation!$I$11:$J$35,2,FALSE), "")</f>
        <v>Low</v>
      </c>
      <c r="T7" s="68" t="str">
        <f>IFERROR(VLOOKUP(INDEX(Validation!$O$22:$S$26, MATCH($Q7,Validation!$M$22:$M$26,0),MATCH(I7,Validation!$O$20:$S$20,0)),Validation!$I$11:$J$35,2,FALSE), "")</f>
        <v>Low</v>
      </c>
      <c r="U7" s="68" t="str">
        <f>IFERROR(VLOOKUP(INDEX(Validation!$O$22:$S$26, MATCH($Q7,Validation!$M$22:$M$26,0),MATCH(J7,Validation!$O$20:$S$20,0)),Validation!$I$11:$J$35,2,FALSE), "")</f>
        <v>Low</v>
      </c>
      <c r="V7" s="68" t="str">
        <f>IFERROR(VLOOKUP(INDEX(Validation!$O$22:$S$26, MATCH($Q7,Validation!$M$22:$M$26,0),MATCH(K7,Validation!$O$20:$S$20,0)),Validation!$I$11:$J$35,2,FALSE), "")</f>
        <v>Low</v>
      </c>
    </row>
    <row r="8" spans="1:23" ht="213" customHeight="1" x14ac:dyDescent="0.35">
      <c r="A8" s="145" t="s">
        <v>722</v>
      </c>
      <c r="B8" s="146" t="s">
        <v>480</v>
      </c>
      <c r="C8" s="146" t="s">
        <v>712</v>
      </c>
      <c r="D8" s="146" t="s">
        <v>251</v>
      </c>
      <c r="E8" s="148" t="str">
        <f t="shared" si="0"/>
        <v>Risk to transport infrastructure (roads, active modes &amp; related facilities) due to groundwater rise and salinity stress in low lying areas</v>
      </c>
      <c r="F8" s="149" t="s">
        <v>723</v>
      </c>
      <c r="G8" s="71" t="s">
        <v>410</v>
      </c>
      <c r="H8" s="71" t="s">
        <v>38</v>
      </c>
      <c r="I8" s="71" t="s">
        <v>38</v>
      </c>
      <c r="J8" s="71" t="s">
        <v>38</v>
      </c>
      <c r="K8" s="71" t="s">
        <v>34</v>
      </c>
      <c r="L8" s="42" t="s">
        <v>724</v>
      </c>
      <c r="M8" s="64" t="s">
        <v>35</v>
      </c>
      <c r="N8" s="76" t="s">
        <v>725</v>
      </c>
      <c r="O8" s="66" t="s">
        <v>38</v>
      </c>
      <c r="P8" s="67" t="s">
        <v>726</v>
      </c>
      <c r="Q8" s="68" t="str">
        <f>IFERROR(VLOOKUP(INDEX(Validation!$O$12:$S$16, MATCH(O8,Validation!$M$12:$M$16,0),MATCH($M8,Validation!$O$10:$S$10,0)),Validation!$F$11:$G$35,2,FALSE), "")</f>
        <v>High</v>
      </c>
      <c r="R8" s="68" t="str">
        <f>IFERROR(VLOOKUP(INDEX(Validation!$O$22:$S$26, MATCH($Q8,Validation!$M$22:$M$26,0),MATCH(G8,Validation!$O$20:$S$20,0)),Validation!$I$11:$J$35,2,FALSE), "")</f>
        <v>Very Low</v>
      </c>
      <c r="S8" s="68" t="str">
        <f>IFERROR(VLOOKUP(INDEX(Validation!$O$22:$S$26, MATCH($Q8,Validation!$M$22:$M$26,0),MATCH(H8,Validation!$O$20:$S$20,0)),Validation!$I$11:$J$35,2,FALSE), "")</f>
        <v>Low</v>
      </c>
      <c r="T8" s="68" t="str">
        <f>IFERROR(VLOOKUP(INDEX(Validation!$O$22:$S$26, MATCH($Q8,Validation!$M$22:$M$26,0),MATCH(I8,Validation!$O$20:$S$20,0)),Validation!$I$11:$J$35,2,FALSE), "")</f>
        <v>Low</v>
      </c>
      <c r="U8" s="68" t="str">
        <f>IFERROR(VLOOKUP(INDEX(Validation!$O$22:$S$26, MATCH($Q8,Validation!$M$22:$M$26,0),MATCH(J8,Validation!$O$20:$S$20,0)),Validation!$I$11:$J$35,2,FALSE), "")</f>
        <v>Low</v>
      </c>
      <c r="V8" s="68" t="str">
        <f>IFERROR(VLOOKUP(INDEX(Validation!$O$22:$S$26, MATCH($Q8,Validation!$M$22:$M$26,0),MATCH(K8,Validation!$O$20:$S$20,0)),Validation!$I$11:$J$35,2,FALSE), "")</f>
        <v>Moderate</v>
      </c>
    </row>
    <row r="9" spans="1:23" ht="138" customHeight="1" x14ac:dyDescent="0.35">
      <c r="A9" s="145" t="s">
        <v>727</v>
      </c>
      <c r="B9" s="146" t="s">
        <v>480</v>
      </c>
      <c r="C9" s="146" t="s">
        <v>712</v>
      </c>
      <c r="D9" s="146" t="s">
        <v>32</v>
      </c>
      <c r="E9" s="148" t="str">
        <f>IF(C9="","",_xlfn.CONCAT("Risk to ",LOWER((_xlfn.CONCAT(C9," due to ",D9)))))</f>
        <v>Risk to transport infrastructure (roads, active modes &amp; related facilities) due to increased extreme rainfall and flooding</v>
      </c>
      <c r="F9" s="149" t="s">
        <v>1171</v>
      </c>
      <c r="G9" s="71" t="s">
        <v>38</v>
      </c>
      <c r="H9" s="71" t="s">
        <v>34</v>
      </c>
      <c r="I9" s="71" t="s">
        <v>34</v>
      </c>
      <c r="J9" s="71" t="s">
        <v>35</v>
      </c>
      <c r="K9" s="71" t="s">
        <v>35</v>
      </c>
      <c r="L9" s="42" t="s">
        <v>728</v>
      </c>
      <c r="M9" s="64" t="s">
        <v>35</v>
      </c>
      <c r="N9" s="87" t="s">
        <v>729</v>
      </c>
      <c r="O9" s="66" t="s">
        <v>38</v>
      </c>
      <c r="P9" s="80" t="s">
        <v>730</v>
      </c>
      <c r="Q9" s="68" t="str">
        <f>IFERROR(VLOOKUP(INDEX(Validation!$O$12:$S$16, MATCH(O9,Validation!$M$12:$M$16,0),MATCH($M9,Validation!$O$10:$S$10,0)),Validation!$F$11:$G$35,2,FALSE), "")</f>
        <v>High</v>
      </c>
      <c r="R9" s="68" t="str">
        <f>IFERROR(VLOOKUP(INDEX(Validation!$O$22:$S$26, MATCH($Q9,Validation!$M$22:$M$26,0),MATCH(G9,Validation!$O$20:$S$20,0)),Validation!$I$11:$J$35,2,FALSE), "")</f>
        <v>Low</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High</v>
      </c>
      <c r="V9" s="68" t="str">
        <f>IFERROR(VLOOKUP(INDEX(Validation!$O$22:$S$26, MATCH($Q9,Validation!$M$22:$M$26,0),MATCH(K9,Validation!$O$20:$S$20,0)),Validation!$I$11:$J$35,2,FALSE), "")</f>
        <v>High</v>
      </c>
      <c r="W9" s="74" t="s">
        <v>1131</v>
      </c>
    </row>
    <row r="10" spans="1:23" ht="133.5" customHeight="1" x14ac:dyDescent="0.35">
      <c r="A10" s="145" t="s">
        <v>731</v>
      </c>
      <c r="B10" s="146" t="s">
        <v>480</v>
      </c>
      <c r="C10" s="146" t="s">
        <v>712</v>
      </c>
      <c r="D10" s="146" t="s">
        <v>64</v>
      </c>
      <c r="E10" s="148" t="str">
        <f t="shared" si="0"/>
        <v>Risk to transport infrastructure (roads, active modes &amp; related facilities) due to increasing landslides</v>
      </c>
      <c r="F10" s="149" t="s">
        <v>732</v>
      </c>
      <c r="G10" s="71" t="s">
        <v>38</v>
      </c>
      <c r="H10" s="71" t="s">
        <v>34</v>
      </c>
      <c r="I10" s="71" t="s">
        <v>34</v>
      </c>
      <c r="J10" s="71" t="s">
        <v>35</v>
      </c>
      <c r="K10" s="71" t="s">
        <v>35</v>
      </c>
      <c r="L10" s="88" t="s">
        <v>733</v>
      </c>
      <c r="M10" s="64" t="s">
        <v>35</v>
      </c>
      <c r="N10" s="89" t="s">
        <v>734</v>
      </c>
      <c r="O10" s="66" t="s">
        <v>38</v>
      </c>
      <c r="P10" s="90" t="s">
        <v>735</v>
      </c>
      <c r="Q10" s="68" t="str">
        <f>IFERROR(VLOOKUP(INDEX(Validation!$O$12:$S$16, MATCH(O10,Validation!$M$12:$M$16,0),MATCH($M10,Validation!$O$10:$S$10,0)),Validation!$F$11:$G$35,2,FALSE), "")</f>
        <v>High</v>
      </c>
      <c r="R10" s="68" t="str">
        <f>IFERROR(VLOOKUP(INDEX(Validation!$O$22:$S$26, MATCH($Q10,Validation!$M$22:$M$26,0),MATCH(G10,Validation!$O$20:$S$20,0)),Validation!$I$11:$J$35,2,FALSE), "")</f>
        <v>Low</v>
      </c>
      <c r="S10" s="68" t="str">
        <f>IFERROR(VLOOKUP(INDEX(Validation!$O$22:$S$26, MATCH($Q10,Validation!$M$22:$M$26,0),MATCH(H10,Validation!$O$20:$S$20,0)),Validation!$I$11:$J$35,2,FALSE), "")</f>
        <v>Moderate</v>
      </c>
      <c r="T10" s="68" t="str">
        <f>IFERROR(VLOOKUP(INDEX(Validation!$O$22:$S$26, MATCH($Q10,Validation!$M$22:$M$26,0),MATCH(I10,Validation!$O$20:$S$20,0)),Validation!$I$11:$J$35,2,FALSE), "")</f>
        <v>Moderate</v>
      </c>
      <c r="U10" s="68" t="str">
        <f>IFERROR(VLOOKUP(INDEX(Validation!$O$22:$S$26, MATCH($Q10,Validation!$M$22:$M$26,0),MATCH(J10,Validation!$O$20:$S$20,0)),Validation!$I$11:$J$35,2,FALSE), "")</f>
        <v>High</v>
      </c>
      <c r="V10" s="68" t="str">
        <f>IFERROR(VLOOKUP(INDEX(Validation!$O$22:$S$26, MATCH($Q10,Validation!$M$22:$M$26,0),MATCH(K10,Validation!$O$20:$S$20,0)),Validation!$I$11:$J$35,2,FALSE), "")</f>
        <v>High</v>
      </c>
      <c r="W10" s="74" t="s">
        <v>1131</v>
      </c>
    </row>
    <row r="11" spans="1:23" ht="105.75" customHeight="1" x14ac:dyDescent="0.35">
      <c r="A11" s="145" t="s">
        <v>736</v>
      </c>
      <c r="B11" s="146" t="s">
        <v>480</v>
      </c>
      <c r="C11" s="146" t="s">
        <v>712</v>
      </c>
      <c r="D11" s="146" t="s">
        <v>56</v>
      </c>
      <c r="E11" s="148" t="str">
        <f t="shared" si="0"/>
        <v>Risk to transport infrastructure (roads, active modes &amp; related facilities) due to higher temperature (including increased hot days)</v>
      </c>
      <c r="F11" s="149" t="s">
        <v>737</v>
      </c>
      <c r="G11" s="71" t="s">
        <v>410</v>
      </c>
      <c r="H11" s="71" t="s">
        <v>38</v>
      </c>
      <c r="I11" s="71" t="s">
        <v>38</v>
      </c>
      <c r="J11" s="71" t="s">
        <v>38</v>
      </c>
      <c r="K11" s="71" t="s">
        <v>34</v>
      </c>
      <c r="L11" s="42" t="s">
        <v>738</v>
      </c>
      <c r="M11" s="64" t="s">
        <v>35</v>
      </c>
      <c r="N11" s="76" t="s">
        <v>739</v>
      </c>
      <c r="O11" s="66" t="s">
        <v>60</v>
      </c>
      <c r="P11" s="67" t="s">
        <v>740</v>
      </c>
      <c r="Q11" s="68" t="str">
        <f>IFERROR(VLOOKUP(INDEX(Validation!$O$12:$S$16, MATCH(O11,Validation!$M$12:$M$16,0),MATCH($M11,Validation!$O$10:$S$10,0)),Validation!$F$11:$G$35,2,FALSE), "")</f>
        <v>Moderate</v>
      </c>
      <c r="R11" s="68" t="str">
        <f>IFERROR(VLOOKUP(INDEX(Validation!$O$22:$S$26, MATCH($Q11,Validation!$M$22:$M$26,0),MATCH(G11,Validation!$O$20:$S$20,0)),Validation!$I$11:$J$35,2,FALSE), "")</f>
        <v>Very Low</v>
      </c>
      <c r="S11" s="68" t="str">
        <f>IFERROR(VLOOKUP(INDEX(Validation!$O$22:$S$26, MATCH($Q11,Validation!$M$22:$M$26,0),MATCH(H11,Validation!$O$20:$S$20,0)),Validation!$I$11:$J$35,2,FALSE), "")</f>
        <v>Low</v>
      </c>
      <c r="T11" s="68" t="str">
        <f>IFERROR(VLOOKUP(INDEX(Validation!$O$22:$S$26, MATCH($Q11,Validation!$M$22:$M$26,0),MATCH(I11,Validation!$O$20:$S$20,0)),Validation!$I$11:$J$35,2,FALSE), "")</f>
        <v>Low</v>
      </c>
      <c r="U11" s="68" t="str">
        <f>IFERROR(VLOOKUP(INDEX(Validation!$O$22:$S$26, MATCH($Q11,Validation!$M$22:$M$26,0),MATCH(J11,Validation!$O$20:$S$20,0)),Validation!$I$11:$J$35,2,FALSE), "")</f>
        <v>Low</v>
      </c>
      <c r="V11" s="68" t="str">
        <f>IFERROR(VLOOKUP(INDEX(Validation!$O$22:$S$26, MATCH($Q11,Validation!$M$22:$M$26,0),MATCH(K11,Validation!$O$20:$S$20,0)),Validation!$I$11:$J$35,2,FALSE), "")</f>
        <v>Moderate</v>
      </c>
    </row>
    <row r="12" spans="1:23" ht="121.5" customHeight="1" x14ac:dyDescent="0.35">
      <c r="A12" s="145" t="s">
        <v>741</v>
      </c>
      <c r="B12" s="146" t="s">
        <v>480</v>
      </c>
      <c r="C12" s="146" t="s">
        <v>712</v>
      </c>
      <c r="D12" s="146" t="s">
        <v>134</v>
      </c>
      <c r="E12" s="148" t="str">
        <f t="shared" si="0"/>
        <v>Risk to transport infrastructure (roads, active modes &amp; related facilities) due to extreme weather (wind and storms)</v>
      </c>
      <c r="F12" s="149" t="s">
        <v>742</v>
      </c>
      <c r="G12" s="71" t="s">
        <v>38</v>
      </c>
      <c r="H12" s="71" t="s">
        <v>34</v>
      </c>
      <c r="I12" s="71" t="s">
        <v>34</v>
      </c>
      <c r="J12" s="71" t="s">
        <v>35</v>
      </c>
      <c r="K12" s="71" t="s">
        <v>35</v>
      </c>
      <c r="L12" s="42" t="s">
        <v>743</v>
      </c>
      <c r="M12" s="64" t="s">
        <v>35</v>
      </c>
      <c r="N12" s="76" t="s">
        <v>739</v>
      </c>
      <c r="O12" s="66" t="s">
        <v>60</v>
      </c>
      <c r="P12" s="90" t="s">
        <v>744</v>
      </c>
      <c r="Q12" s="68" t="str">
        <f>IFERROR(VLOOKUP(INDEX(Validation!$O$12:$S$16, MATCH(O12,Validation!$M$12:$M$16,0),MATCH($M12,Validation!$O$10:$S$10,0)),Validation!$F$11:$G$35,2,FALSE), "")</f>
        <v>Moderate</v>
      </c>
      <c r="R12" s="68" t="str">
        <f>IFERROR(VLOOKUP(INDEX(Validation!$O$22:$S$26, MATCH($Q12,Validation!$M$22:$M$26,0),MATCH(G12,Validation!$O$20:$S$20,0)),Validation!$I$11:$J$35,2,FALSE), "")</f>
        <v>Low</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Moderate</v>
      </c>
      <c r="V12" s="68" t="str">
        <f>IFERROR(VLOOKUP(INDEX(Validation!$O$22:$S$26, MATCH($Q12,Validation!$M$22:$M$26,0),MATCH(K12,Validation!$O$20:$S$20,0)),Validation!$I$11:$J$35,2,FALSE), "")</f>
        <v>Moderate</v>
      </c>
    </row>
    <row r="13" spans="1:23" s="93" customFormat="1" ht="99.75" customHeight="1" x14ac:dyDescent="0.35">
      <c r="A13" s="145" t="s">
        <v>745</v>
      </c>
      <c r="B13" s="150" t="s">
        <v>480</v>
      </c>
      <c r="C13" s="150" t="s">
        <v>746</v>
      </c>
      <c r="D13" s="150" t="s">
        <v>90</v>
      </c>
      <c r="E13" s="151" t="str">
        <f t="shared" si="0"/>
        <v>Risk to rail infrastructure due to sea level rise and coastal flooding</v>
      </c>
      <c r="F13" s="152" t="s">
        <v>747</v>
      </c>
      <c r="G13" s="71" t="s">
        <v>38</v>
      </c>
      <c r="H13" s="71" t="s">
        <v>34</v>
      </c>
      <c r="I13" s="71" t="s">
        <v>34</v>
      </c>
      <c r="J13" s="71" t="s">
        <v>34</v>
      </c>
      <c r="K13" s="71" t="s">
        <v>34</v>
      </c>
      <c r="L13" s="42" t="s">
        <v>748</v>
      </c>
      <c r="M13" s="64" t="s">
        <v>35</v>
      </c>
      <c r="N13" s="79" t="s">
        <v>749</v>
      </c>
      <c r="O13" s="66" t="s">
        <v>161</v>
      </c>
      <c r="P13" s="80" t="s">
        <v>750</v>
      </c>
      <c r="Q13" s="68" t="str">
        <f>IFERROR(VLOOKUP(INDEX(Validation!$O$12:$S$16, MATCH(O13,Validation!$M$12:$M$16,0),MATCH($M13,Validation!$O$10:$S$10,0)),Validation!$F$11:$G$35,2,FALSE), "")</f>
        <v>Extreme</v>
      </c>
      <c r="R13" s="68" t="str">
        <f>IFERROR(VLOOKUP(INDEX(Validation!$O$22:$S$26, MATCH($Q13,Validation!$M$22:$M$26,0),MATCH(G13,Validation!$O$20:$S$20,0)),Validation!$I$11:$J$35,2,FALSE), "")</f>
        <v>Moderate</v>
      </c>
      <c r="S13" s="68" t="str">
        <f>IFERROR(VLOOKUP(INDEX(Validation!$O$22:$S$26, MATCH($Q13,Validation!$M$22:$M$26,0),MATCH(H13,Validation!$O$20:$S$20,0)),Validation!$I$11:$J$35,2,FALSE), "")</f>
        <v>High</v>
      </c>
      <c r="T13" s="68" t="str">
        <f>IFERROR(VLOOKUP(INDEX(Validation!$O$22:$S$26, MATCH($Q13,Validation!$M$22:$M$26,0),MATCH(I13,Validation!$O$20:$S$20,0)),Validation!$I$11:$J$35,2,FALSE), "")</f>
        <v>High</v>
      </c>
      <c r="U13" s="68" t="str">
        <f>IFERROR(VLOOKUP(INDEX(Validation!$O$22:$S$26, MATCH($Q13,Validation!$M$22:$M$26,0),MATCH(J13,Validation!$O$20:$S$20,0)),Validation!$I$11:$J$35,2,FALSE), "")</f>
        <v>High</v>
      </c>
      <c r="V13" s="68" t="str">
        <f>IFERROR(VLOOKUP(INDEX(Validation!$O$22:$S$26, MATCH($Q13,Validation!$M$22:$M$26,0),MATCH(K13,Validation!$O$20:$S$20,0)),Validation!$I$11:$J$35,2,FALSE), "")</f>
        <v>High</v>
      </c>
      <c r="W13" s="92" t="s">
        <v>1131</v>
      </c>
    </row>
    <row r="14" spans="1:23" s="93" customFormat="1" ht="190.5" customHeight="1" x14ac:dyDescent="0.35">
      <c r="A14" s="145" t="s">
        <v>751</v>
      </c>
      <c r="B14" s="150" t="s">
        <v>480</v>
      </c>
      <c r="C14" s="150" t="s">
        <v>746</v>
      </c>
      <c r="D14" s="150" t="s">
        <v>32</v>
      </c>
      <c r="E14" s="151" t="str">
        <f>IF(C14="","",_xlfn.CONCAT("Risk to ",LOWER((_xlfn.CONCAT(C14," due to ",D14)))))</f>
        <v>Risk to rail infrastructure due to increased extreme rainfall and flooding</v>
      </c>
      <c r="F14" s="152" t="s">
        <v>752</v>
      </c>
      <c r="G14" s="71" t="s">
        <v>410</v>
      </c>
      <c r="H14" s="71" t="s">
        <v>38</v>
      </c>
      <c r="I14" s="71" t="s">
        <v>38</v>
      </c>
      <c r="J14" s="71" t="s">
        <v>38</v>
      </c>
      <c r="K14" s="71" t="s">
        <v>34</v>
      </c>
      <c r="L14" s="42" t="s">
        <v>753</v>
      </c>
      <c r="M14" s="64" t="s">
        <v>35</v>
      </c>
      <c r="N14" s="79" t="s">
        <v>754</v>
      </c>
      <c r="O14" s="66" t="s">
        <v>161</v>
      </c>
      <c r="P14" s="80" t="s">
        <v>755</v>
      </c>
      <c r="Q14" s="68" t="str">
        <f>IFERROR(VLOOKUP(INDEX(Validation!$O$12:$S$16, MATCH(O14,Validation!$M$12:$M$16,0),MATCH($M14,Validation!$O$10:$S$10,0)),Validation!$F$11:$G$35,2,FALSE), "")</f>
        <v>Extreme</v>
      </c>
      <c r="R14" s="68" t="str">
        <f>IFERROR(VLOOKUP(INDEX(Validation!$O$22:$S$26, MATCH($Q14,Validation!$M$22:$M$26,0),MATCH(G14,Validation!$O$20:$S$20,0)),Validation!$I$11:$J$35,2,FALSE), "")</f>
        <v>Low</v>
      </c>
      <c r="S14" s="68" t="str">
        <f>IFERROR(VLOOKUP(INDEX(Validation!$O$22:$S$26, MATCH($Q14,Validation!$M$22:$M$26,0),MATCH(H14,Validation!$O$20:$S$20,0)),Validation!$I$11:$J$35,2,FALSE), "")</f>
        <v>Moderate</v>
      </c>
      <c r="T14" s="68" t="str">
        <f>IFERROR(VLOOKUP(INDEX(Validation!$O$22:$S$26, MATCH($Q14,Validation!$M$22:$M$26,0),MATCH(I14,Validation!$O$20:$S$20,0)),Validation!$I$11:$J$35,2,FALSE), "")</f>
        <v>Moderate</v>
      </c>
      <c r="U14" s="68" t="str">
        <f>IFERROR(VLOOKUP(INDEX(Validation!$O$22:$S$26, MATCH($Q14,Validation!$M$22:$M$26,0),MATCH(J14,Validation!$O$20:$S$20,0)),Validation!$I$11:$J$35,2,FALSE), "")</f>
        <v>Moderate</v>
      </c>
      <c r="V14" s="68" t="str">
        <f>IFERROR(VLOOKUP(INDEX(Validation!$O$22:$S$26, MATCH($Q14,Validation!$M$22:$M$26,0),MATCH(K14,Validation!$O$20:$S$20,0)),Validation!$I$11:$J$35,2,FALSE), "")</f>
        <v>High</v>
      </c>
      <c r="W14" s="92" t="s">
        <v>1131</v>
      </c>
    </row>
    <row r="15" spans="1:23" s="93" customFormat="1" ht="156" customHeight="1" x14ac:dyDescent="0.35">
      <c r="A15" s="145" t="s">
        <v>756</v>
      </c>
      <c r="B15" s="150" t="s">
        <v>480</v>
      </c>
      <c r="C15" s="150" t="s">
        <v>746</v>
      </c>
      <c r="D15" s="150" t="s">
        <v>134</v>
      </c>
      <c r="E15" s="151" t="str">
        <f>IF(C15="","",_xlfn.CONCAT("Risk to ",LOWER((_xlfn.CONCAT(C15," due to ",D15)))))</f>
        <v>Risk to rail infrastructure due to extreme weather (wind and storms)</v>
      </c>
      <c r="F15" s="152" t="s">
        <v>757</v>
      </c>
      <c r="G15" s="71" t="s">
        <v>35</v>
      </c>
      <c r="H15" s="71" t="s">
        <v>35</v>
      </c>
      <c r="I15" s="71" t="s">
        <v>35</v>
      </c>
      <c r="J15" s="71" t="s">
        <v>51</v>
      </c>
      <c r="K15" s="71" t="s">
        <v>51</v>
      </c>
      <c r="L15" s="42" t="s">
        <v>758</v>
      </c>
      <c r="M15" s="64" t="s">
        <v>35</v>
      </c>
      <c r="N15" s="79" t="s">
        <v>759</v>
      </c>
      <c r="O15" s="66" t="s">
        <v>38</v>
      </c>
      <c r="P15" s="80" t="s">
        <v>760</v>
      </c>
      <c r="Q15" s="68" t="str">
        <f>IFERROR(VLOOKUP(INDEX(Validation!$O$12:$S$16, MATCH(O15,Validation!$M$12:$M$16,0),MATCH($M15,Validation!$O$10:$S$10,0)),Validation!$F$11:$G$35,2,FALSE), "")</f>
        <v>High</v>
      </c>
      <c r="R15" s="68" t="str">
        <f>IFERROR(VLOOKUP(INDEX(Validation!$O$22:$S$26, MATCH($Q15,Validation!$M$22:$M$26,0),MATCH(G15,Validation!$O$20:$S$20,0)),Validation!$I$11:$J$35,2,FALSE), "")</f>
        <v>High</v>
      </c>
      <c r="S15" s="68" t="str">
        <f>IFERROR(VLOOKUP(INDEX(Validation!$O$22:$S$26, MATCH($Q15,Validation!$M$22:$M$26,0),MATCH(H15,Validation!$O$20:$S$20,0)),Validation!$I$11:$J$35,2,FALSE), "")</f>
        <v>High</v>
      </c>
      <c r="T15" s="68" t="str">
        <f>IFERROR(VLOOKUP(INDEX(Validation!$O$22:$S$26, MATCH($Q15,Validation!$M$22:$M$26,0),MATCH(I15,Validation!$O$20:$S$20,0)),Validation!$I$11:$J$35,2,FALSE), "")</f>
        <v>High</v>
      </c>
      <c r="U15" s="68" t="str">
        <f>IFERROR(VLOOKUP(INDEX(Validation!$O$22:$S$26, MATCH($Q15,Validation!$M$22:$M$26,0),MATCH(J15,Validation!$O$20:$S$20,0)),Validation!$I$11:$J$35,2,FALSE), "")</f>
        <v>Very High</v>
      </c>
      <c r="V15" s="68" t="str">
        <f>IFERROR(VLOOKUP(INDEX(Validation!$O$22:$S$26, MATCH($Q15,Validation!$M$22:$M$26,0),MATCH(K15,Validation!$O$20:$S$20,0)),Validation!$I$11:$J$35,2,FALSE), "")</f>
        <v>Very High</v>
      </c>
      <c r="W15" s="92" t="s">
        <v>1131</v>
      </c>
    </row>
    <row r="16" spans="1:23" s="93" customFormat="1" ht="178.9" customHeight="1" x14ac:dyDescent="0.35">
      <c r="A16" s="145" t="s">
        <v>761</v>
      </c>
      <c r="B16" s="150" t="s">
        <v>480</v>
      </c>
      <c r="C16" s="150" t="s">
        <v>746</v>
      </c>
      <c r="D16" s="150" t="s">
        <v>56</v>
      </c>
      <c r="E16" s="151" t="str">
        <f>IF(C16="","",_xlfn.CONCAT("Risk to ",LOWER((_xlfn.CONCAT(C16," due to ",D16)))))</f>
        <v>Risk to rail infrastructure due to higher temperature (including increased hot days)</v>
      </c>
      <c r="F16" s="152" t="s">
        <v>762</v>
      </c>
      <c r="G16" s="71" t="s">
        <v>35</v>
      </c>
      <c r="H16" s="71" t="s">
        <v>35</v>
      </c>
      <c r="I16" s="71" t="s">
        <v>35</v>
      </c>
      <c r="J16" s="71" t="s">
        <v>51</v>
      </c>
      <c r="K16" s="71" t="s">
        <v>51</v>
      </c>
      <c r="L16" s="134" t="s">
        <v>763</v>
      </c>
      <c r="M16" s="64" t="s">
        <v>35</v>
      </c>
      <c r="N16" s="79" t="s">
        <v>764</v>
      </c>
      <c r="O16" s="66" t="s">
        <v>35</v>
      </c>
      <c r="P16" s="80" t="s">
        <v>765</v>
      </c>
      <c r="Q16" s="68" t="str">
        <f>IFERROR(VLOOKUP(INDEX(Validation!$O$12:$S$16, MATCH(O16,Validation!$M$12:$M$16,0),MATCH($M16,Validation!$O$10:$S$10,0)),Validation!$F$11:$G$35,2,FALSE), "")</f>
        <v>Low</v>
      </c>
      <c r="R16" s="68" t="str">
        <f>IFERROR(VLOOKUP(INDEX(Validation!$O$22:$S$26, MATCH($Q16,Validation!$M$22:$M$26,0),MATCH(G16,Validation!$O$20:$S$20,0)),Validation!$I$11:$J$35,2,FALSE), "")</f>
        <v>Low</v>
      </c>
      <c r="S16" s="68" t="str">
        <f>IFERROR(VLOOKUP(INDEX(Validation!$O$22:$S$26, MATCH($Q16,Validation!$M$22:$M$26,0),MATCH(H16,Validation!$O$20:$S$20,0)),Validation!$I$11:$J$35,2,FALSE), "")</f>
        <v>Low</v>
      </c>
      <c r="T16" s="68" t="str">
        <f>IFERROR(VLOOKUP(INDEX(Validation!$O$22:$S$26, MATCH($Q16,Validation!$M$22:$M$26,0),MATCH(I16,Validation!$O$20:$S$20,0)),Validation!$I$11:$J$35,2,FALSE), "")</f>
        <v>Low</v>
      </c>
      <c r="U16" s="68" t="str">
        <f>IFERROR(VLOOKUP(INDEX(Validation!$O$22:$S$26, MATCH($Q16,Validation!$M$22:$M$26,0),MATCH(J16,Validation!$O$20:$S$20,0)),Validation!$I$11:$J$35,2,FALSE), "")</f>
        <v>Moderate</v>
      </c>
      <c r="V16" s="68" t="str">
        <f>IFERROR(VLOOKUP(INDEX(Validation!$O$22:$S$26, MATCH($Q16,Validation!$M$22:$M$26,0),MATCH(K16,Validation!$O$20:$S$20,0)),Validation!$I$11:$J$35,2,FALSE), "")</f>
        <v>Moderate</v>
      </c>
      <c r="W16" s="92"/>
    </row>
    <row r="17" spans="1:23" s="93" customFormat="1" ht="168" customHeight="1" x14ac:dyDescent="0.35">
      <c r="A17" s="145" t="s">
        <v>766</v>
      </c>
      <c r="B17" s="150" t="s">
        <v>480</v>
      </c>
      <c r="C17" s="150" t="s">
        <v>746</v>
      </c>
      <c r="D17" s="150" t="s">
        <v>64</v>
      </c>
      <c r="E17" s="151" t="str">
        <f>IF(C17="","",_xlfn.CONCAT("Risk to ",LOWER((_xlfn.CONCAT(C17," due to ",D17)))))</f>
        <v>Risk to rail infrastructure due to increasing landslides</v>
      </c>
      <c r="F17" s="152" t="s">
        <v>767</v>
      </c>
      <c r="G17" s="71" t="s">
        <v>35</v>
      </c>
      <c r="H17" s="71" t="s">
        <v>35</v>
      </c>
      <c r="I17" s="71" t="s">
        <v>35</v>
      </c>
      <c r="J17" s="71" t="s">
        <v>51</v>
      </c>
      <c r="K17" s="71" t="s">
        <v>51</v>
      </c>
      <c r="L17" s="42" t="s">
        <v>768</v>
      </c>
      <c r="M17" s="64" t="s">
        <v>35</v>
      </c>
      <c r="N17" s="79" t="s">
        <v>769</v>
      </c>
      <c r="O17" s="66" t="s">
        <v>38</v>
      </c>
      <c r="P17" s="80" t="s">
        <v>770</v>
      </c>
      <c r="Q17" s="68" t="str">
        <f>IFERROR(VLOOKUP(INDEX(Validation!$O$12:$S$16, MATCH(O17,Validation!$M$12:$M$16,0),MATCH($M17,Validation!$O$10:$S$10,0)),Validation!$F$11:$G$35,2,FALSE), "")</f>
        <v>High</v>
      </c>
      <c r="R17" s="68" t="str">
        <f>IFERROR(VLOOKUP(INDEX(Validation!$O$22:$S$26, MATCH($Q17,Validation!$M$22:$M$26,0),MATCH(G17,Validation!$O$20:$S$20,0)),Validation!$I$11:$J$35,2,FALSE), "")</f>
        <v>High</v>
      </c>
      <c r="S17" s="68" t="str">
        <f>IFERROR(VLOOKUP(INDEX(Validation!$O$22:$S$26, MATCH($Q17,Validation!$M$22:$M$26,0),MATCH(H17,Validation!$O$20:$S$20,0)),Validation!$I$11:$J$35,2,FALSE), "")</f>
        <v>High</v>
      </c>
      <c r="T17" s="68" t="str">
        <f>IFERROR(VLOOKUP(INDEX(Validation!$O$22:$S$26, MATCH($Q17,Validation!$M$22:$M$26,0),MATCH(I17,Validation!$O$20:$S$20,0)),Validation!$I$11:$J$35,2,FALSE), "")</f>
        <v>High</v>
      </c>
      <c r="U17" s="68" t="str">
        <f>IFERROR(VLOOKUP(INDEX(Validation!$O$22:$S$26, MATCH($Q17,Validation!$M$22:$M$26,0),MATCH(J17,Validation!$O$20:$S$20,0)),Validation!$I$11:$J$35,2,FALSE), "")</f>
        <v>Very High</v>
      </c>
      <c r="V17" s="68" t="str">
        <f>IFERROR(VLOOKUP(INDEX(Validation!$O$22:$S$26, MATCH($Q17,Validation!$M$22:$M$26,0),MATCH(K17,Validation!$O$20:$S$20,0)),Validation!$I$11:$J$35,2,FALSE), "")</f>
        <v>Very High</v>
      </c>
      <c r="W17" s="92" t="s">
        <v>1131</v>
      </c>
    </row>
    <row r="18" spans="1:23" s="93" customFormat="1" ht="140.25" customHeight="1" x14ac:dyDescent="0.35">
      <c r="A18" s="145" t="s">
        <v>771</v>
      </c>
      <c r="B18" s="150" t="s">
        <v>480</v>
      </c>
      <c r="C18" s="150" t="s">
        <v>746</v>
      </c>
      <c r="D18" s="150" t="s">
        <v>71</v>
      </c>
      <c r="E18" s="151" t="str">
        <f>IF(C18="","",_xlfn.CONCAT("Risk to ",LOWER((_xlfn.CONCAT(C18," due to ",D18)))))</f>
        <v>Risk to rail infrastructure due to increased fire weather</v>
      </c>
      <c r="F18" s="152" t="s">
        <v>772</v>
      </c>
      <c r="G18" s="71" t="s">
        <v>38</v>
      </c>
      <c r="H18" s="71" t="s">
        <v>34</v>
      </c>
      <c r="I18" s="71" t="s">
        <v>34</v>
      </c>
      <c r="J18" s="71" t="s">
        <v>35</v>
      </c>
      <c r="K18" s="71" t="s">
        <v>51</v>
      </c>
      <c r="L18" s="42" t="s">
        <v>773</v>
      </c>
      <c r="M18" s="64" t="s">
        <v>35</v>
      </c>
      <c r="N18" s="79" t="s">
        <v>774</v>
      </c>
      <c r="O18" s="66" t="s">
        <v>38</v>
      </c>
      <c r="P18" s="80" t="s">
        <v>775</v>
      </c>
      <c r="Q18" s="68" t="str">
        <f>IFERROR(VLOOKUP(INDEX(Validation!$O$12:$S$16, MATCH(O18,Validation!$M$12:$M$16,0),MATCH($M18,Validation!$O$10:$S$10,0)),Validation!$F$11:$G$35,2,FALSE), "")</f>
        <v>High</v>
      </c>
      <c r="R18" s="68" t="str">
        <f>IFERROR(VLOOKUP(INDEX(Validation!$O$22:$S$26, MATCH($Q18,Validation!$M$22:$M$26,0),MATCH(G18,Validation!$O$20:$S$20,0)),Validation!$I$11:$J$35,2,FALSE), "")</f>
        <v>Low</v>
      </c>
      <c r="S18" s="68" t="str">
        <f>IFERROR(VLOOKUP(INDEX(Validation!$O$22:$S$26, MATCH($Q18,Validation!$M$22:$M$26,0),MATCH(H18,Validation!$O$20:$S$20,0)),Validation!$I$11:$J$35,2,FALSE), "")</f>
        <v>Moderate</v>
      </c>
      <c r="T18" s="68" t="str">
        <f>IFERROR(VLOOKUP(INDEX(Validation!$O$22:$S$26, MATCH($Q18,Validation!$M$22:$M$26,0),MATCH(I18,Validation!$O$20:$S$20,0)),Validation!$I$11:$J$35,2,FALSE), "")</f>
        <v>Moderate</v>
      </c>
      <c r="U18" s="68" t="str">
        <f>IFERROR(VLOOKUP(INDEX(Validation!$O$22:$S$26, MATCH($Q18,Validation!$M$22:$M$26,0),MATCH(J18,Validation!$O$20:$S$20,0)),Validation!$I$11:$J$35,2,FALSE), "")</f>
        <v>High</v>
      </c>
      <c r="V18" s="68" t="str">
        <f>IFERROR(VLOOKUP(INDEX(Validation!$O$22:$S$26, MATCH($Q18,Validation!$M$22:$M$26,0),MATCH(K18,Validation!$O$20:$S$20,0)),Validation!$I$11:$J$35,2,FALSE), "")</f>
        <v>Very High</v>
      </c>
      <c r="W18" s="92" t="s">
        <v>1131</v>
      </c>
    </row>
    <row r="19" spans="1:23" s="93" customFormat="1" x14ac:dyDescent="0.35">
      <c r="A19" s="145"/>
      <c r="B19" s="158"/>
      <c r="C19" s="158"/>
      <c r="D19" s="159"/>
      <c r="E19" s="159"/>
      <c r="F19" s="160"/>
      <c r="G19" s="71"/>
      <c r="H19" s="71"/>
      <c r="I19" s="71"/>
      <c r="J19" s="71"/>
      <c r="K19" s="71"/>
      <c r="L19" s="42"/>
      <c r="M19" s="64"/>
      <c r="N19" s="79"/>
      <c r="O19" s="66"/>
      <c r="P19" s="80"/>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c r="W19" s="92"/>
    </row>
    <row r="20" spans="1:23" ht="9" customHeight="1" x14ac:dyDescent="0.35">
      <c r="A20" s="145"/>
      <c r="B20" s="158"/>
      <c r="C20" s="158"/>
      <c r="D20" s="161"/>
      <c r="E20" s="161"/>
      <c r="F20" s="162"/>
      <c r="G20" s="71"/>
      <c r="H20" s="71"/>
      <c r="I20" s="71"/>
      <c r="J20" s="71"/>
      <c r="K20" s="71"/>
      <c r="L20" s="42"/>
      <c r="M20" s="64"/>
      <c r="N20" s="79"/>
      <c r="O20" s="66"/>
      <c r="P20" s="80"/>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3" hidden="1" x14ac:dyDescent="0.35">
      <c r="A21" s="145"/>
      <c r="B21" s="158"/>
      <c r="C21" s="158"/>
      <c r="D21" s="161"/>
      <c r="E21" s="161"/>
      <c r="F21" s="162"/>
      <c r="G21" s="71"/>
      <c r="H21" s="71"/>
      <c r="I21" s="71"/>
      <c r="J21" s="71"/>
      <c r="K21" s="71"/>
      <c r="L21" s="42"/>
      <c r="M21" s="64"/>
      <c r="N21" s="79"/>
      <c r="O21" s="66"/>
      <c r="P21" s="80"/>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3" x14ac:dyDescent="0.35">
      <c r="A22" s="163"/>
      <c r="B22" s="164"/>
      <c r="C22" s="164"/>
      <c r="D22" s="164"/>
      <c r="E22" s="164"/>
      <c r="F22" s="165"/>
      <c r="G22" s="71"/>
      <c r="H22" s="71"/>
      <c r="I22" s="71"/>
      <c r="J22" s="71"/>
      <c r="K22" s="71"/>
      <c r="L22" s="42"/>
      <c r="M22" s="64"/>
      <c r="N22" s="79"/>
      <c r="O22" s="66"/>
      <c r="P22" s="80"/>
      <c r="Q22" s="68" t="str">
        <f>IFERROR(VLOOKUP(INDEX(Validation!$O$12:$S$16, MATCH(O22,Validation!$M$12:$M$16,0),MATCH($M22,Validation!$O$10:$S$10,0)),Validation!$F$11:$G$35,2,FALSE), "")</f>
        <v/>
      </c>
      <c r="R22" s="68" t="str">
        <f>IFERROR(VLOOKUP(INDEX(Validation!$O$22:$S$26, MATCH($Q22,Validation!$M$22:$M$26,0),MATCH(G22,Validation!$O$20:$S$20,0)),Validation!$I$11:$J$35,2,FALSE), "")</f>
        <v/>
      </c>
      <c r="S22" s="68" t="str">
        <f>IFERROR(VLOOKUP(INDEX(Validation!$O$22:$S$26, MATCH($Q22,Validation!$M$22:$M$26,0),MATCH(H22,Validation!$O$20:$S$20,0)),Validation!$I$11:$J$35,2,FALSE), "")</f>
        <v/>
      </c>
      <c r="T22" s="68" t="str">
        <f>IFERROR(VLOOKUP(INDEX(Validation!$O$22:$S$26, MATCH($Q22,Validation!$M$22:$M$26,0),MATCH(I22,Validation!$O$20:$S$20,0)),Validation!$I$11:$J$35,2,FALSE), "")</f>
        <v/>
      </c>
      <c r="U22" s="68" t="str">
        <f>IFERROR(VLOOKUP(INDEX(Validation!$O$22:$S$26, MATCH($Q22,Validation!$M$22:$M$26,0),MATCH(J22,Validation!$O$20:$S$20,0)),Validation!$I$11:$J$35,2,FALSE), "")</f>
        <v/>
      </c>
      <c r="V22" s="68" t="str">
        <f>IFERROR(VLOOKUP(INDEX(Validation!$O$22:$S$26, MATCH($Q22,Validation!$M$22:$M$26,0),MATCH(K22,Validation!$O$20:$S$20,0)),Validation!$I$11:$J$35,2,FALSE), "")</f>
        <v/>
      </c>
    </row>
  </sheetData>
  <mergeCells count="14">
    <mergeCell ref="R4:V4"/>
    <mergeCell ref="L4:L5"/>
    <mergeCell ref="A4:A5"/>
    <mergeCell ref="B4:B5"/>
    <mergeCell ref="C4:C5"/>
    <mergeCell ref="D4:D5"/>
    <mergeCell ref="E4:E5"/>
    <mergeCell ref="F4:F5"/>
    <mergeCell ref="G4:K4"/>
    <mergeCell ref="M4:M5"/>
    <mergeCell ref="N4:N5"/>
    <mergeCell ref="O4:O5"/>
    <mergeCell ref="P4:P5"/>
    <mergeCell ref="Q4:Q5"/>
  </mergeCells>
  <phoneticPr fontId="16" type="noConversion"/>
  <conditionalFormatting sqref="Q6:Q22">
    <cfRule type="expression" dxfId="35" priority="1">
      <formula>Q6= "Extreme"</formula>
    </cfRule>
    <cfRule type="expression" dxfId="34" priority="2">
      <formula>Q6= "High"</formula>
    </cfRule>
    <cfRule type="expression" dxfId="33" priority="3">
      <formula>Q6= "Moderate"</formula>
    </cfRule>
    <cfRule type="expression" dxfId="32" priority="4">
      <formula>Q6= "Low"</formula>
    </cfRule>
  </conditionalFormatting>
  <conditionalFormatting sqref="R6:V22">
    <cfRule type="expression" dxfId="31" priority="5">
      <formula>R6="Very low"</formula>
    </cfRule>
    <cfRule type="expression" dxfId="30" priority="6">
      <formula>R6= "Very High"</formula>
    </cfRule>
    <cfRule type="expression" dxfId="29" priority="7">
      <formula>R6= "High"</formula>
    </cfRule>
    <cfRule type="expression" dxfId="28" priority="8">
      <formula>R6= "Moderate"</formula>
    </cfRule>
    <cfRule type="expression" dxfId="27" priority="9">
      <formula>R6= "Low"</formula>
    </cfRule>
  </conditionalFormatting>
  <pageMargins left="0.70866141732283472" right="0.70866141732283472" top="0.74803149606299213" bottom="0.74803149606299213" header="0.31496062992125984" footer="0.31496062992125984"/>
  <pageSetup paperSize="8" scale="60" fitToHeight="0" orientation="landscape" r:id="rId1"/>
  <headerFooter>
    <oddFooter>&amp;A</oddFooter>
  </headerFooter>
  <rowBreaks count="1" manualBreakCount="1">
    <brk id="12" max="21"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41F1EE3-954F-4E2B-9C34-A65D876F4368}">
          <x14:formula1>
            <xm:f>Lists!$A$2:$A$16</xm:f>
          </x14:formula1>
          <xm:sqref>D6:D18</xm:sqref>
        </x14:dataValidation>
        <x14:dataValidation type="list" allowBlank="1" showInputMessage="1" showErrorMessage="1" xr:uid="{D06CD8E9-7049-4C57-873A-79F251A134AC}">
          <x14:formula1>
            <xm:f>Validation!$B$4:$B$8</xm:f>
          </x14:formula1>
          <xm:sqref>G6:K22</xm:sqref>
        </x14:dataValidation>
        <x14:dataValidation type="list" allowBlank="1" showInputMessage="1" showErrorMessage="1" xr:uid="{15D95EBB-B333-4E48-9D19-2A0B40A3A82D}">
          <x14:formula1>
            <xm:f>Validation!$B$25:$B$29</xm:f>
          </x14:formula1>
          <xm:sqref>M6:M22</xm:sqref>
        </x14:dataValidation>
        <x14:dataValidation type="list" allowBlank="1" showInputMessage="1" showErrorMessage="1" xr:uid="{6372F7C1-3E01-4F89-BF79-E566F9866C93}">
          <x14:formula1>
            <xm:f>Validation!$B$18:$B$22</xm:f>
          </x14:formula1>
          <xm:sqref>O6:O22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5A58-938E-450C-9648-BDAE5F146DCC}">
  <sheetPr>
    <tabColor theme="7" tint="-0.499984740745262"/>
    <pageSetUpPr fitToPage="1"/>
  </sheetPr>
  <dimension ref="A1:W29"/>
  <sheetViews>
    <sheetView showGridLines="0" showRuler="0" view="pageBreakPreview" zoomScale="110" zoomScaleNormal="40" zoomScaleSheetLayoutView="11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5.54296875" style="44" customWidth="1"/>
    <col min="2" max="3" width="13.26953125" style="44" customWidth="1"/>
    <col min="4" max="4" width="16.26953125" style="44" customWidth="1"/>
    <col min="5" max="5" width="23.26953125" style="44" customWidth="1"/>
    <col min="6" max="6" width="2.54296875" style="44" hidden="1" customWidth="1"/>
    <col min="7" max="7" width="30.7265625" style="44" customWidth="1"/>
    <col min="8" max="8" width="9.26953125" style="44" customWidth="1"/>
    <col min="9" max="9" width="9.7265625" style="44" customWidth="1"/>
    <col min="10" max="10" width="10" style="44" customWidth="1"/>
    <col min="11" max="11" width="11.54296875" style="44" customWidth="1"/>
    <col min="12" max="12" width="8.7265625" style="44" customWidth="1"/>
    <col min="13" max="13" width="38.54296875" style="44" customWidth="1"/>
    <col min="14" max="14" width="12.453125" style="44" customWidth="1"/>
    <col min="15" max="15" width="35.453125" style="44" customWidth="1"/>
    <col min="16" max="16" width="10.7265625" style="44" customWidth="1"/>
    <col min="17" max="17" width="32.7265625" style="44" customWidth="1"/>
    <col min="18" max="18" width="11.453125" style="73" hidden="1" customWidth="1"/>
    <col min="19" max="19" width="9.7265625" style="73" customWidth="1"/>
    <col min="20" max="20" width="9.26953125" style="73" customWidth="1"/>
    <col min="21" max="21" width="10.54296875" style="73" customWidth="1"/>
    <col min="22" max="22" width="9.7265625" style="73" customWidth="1"/>
    <col min="23" max="23" width="9.26953125" style="73" customWidth="1"/>
    <col min="24" max="24" width="1.7265625" style="50" customWidth="1"/>
    <col min="25" max="16384" width="9.26953125" style="50"/>
  </cols>
  <sheetData>
    <row r="1" spans="1:23" ht="26" x14ac:dyDescent="0.35">
      <c r="A1" s="43" t="s">
        <v>4</v>
      </c>
      <c r="F1" s="45"/>
      <c r="G1" s="45"/>
      <c r="M1" s="45"/>
      <c r="N1" s="45"/>
      <c r="O1" s="45"/>
      <c r="P1" s="45"/>
      <c r="Q1" s="45"/>
      <c r="R1" s="46"/>
      <c r="S1" s="47"/>
      <c r="T1" s="48"/>
      <c r="U1" s="48"/>
      <c r="V1" s="48"/>
      <c r="W1" s="49"/>
    </row>
    <row r="2" spans="1:23" ht="23.5" x14ac:dyDescent="0.35">
      <c r="A2" s="51" t="s">
        <v>5</v>
      </c>
      <c r="F2" s="45"/>
      <c r="G2" s="45"/>
      <c r="M2" s="45"/>
      <c r="N2" s="45"/>
      <c r="O2" s="45"/>
      <c r="P2" s="45"/>
      <c r="Q2" s="45"/>
      <c r="R2" s="46"/>
      <c r="S2" s="47"/>
      <c r="T2" s="48"/>
      <c r="U2" s="48"/>
      <c r="V2" s="48"/>
      <c r="W2" s="49"/>
    </row>
    <row r="3" spans="1:23" ht="15.5" x14ac:dyDescent="0.35">
      <c r="A3" s="52" t="s">
        <v>776</v>
      </c>
      <c r="F3" s="45"/>
      <c r="G3" s="45"/>
      <c r="M3" s="45"/>
      <c r="N3" s="45"/>
      <c r="O3" s="45"/>
      <c r="P3" s="45"/>
      <c r="Q3" s="45"/>
      <c r="R3" s="46"/>
      <c r="S3" s="47"/>
      <c r="T3" s="48"/>
      <c r="U3" s="48"/>
      <c r="V3" s="48"/>
      <c r="W3" s="49"/>
    </row>
    <row r="4" spans="1:23" ht="25.5" customHeight="1" x14ac:dyDescent="0.35">
      <c r="A4" s="227" t="s">
        <v>7</v>
      </c>
      <c r="B4" s="227" t="s">
        <v>9</v>
      </c>
      <c r="C4" s="225" t="s">
        <v>777</v>
      </c>
      <c r="D4" s="227" t="s">
        <v>10</v>
      </c>
      <c r="E4" s="227" t="s">
        <v>11</v>
      </c>
      <c r="F4" s="112"/>
      <c r="G4" s="225" t="s">
        <v>12</v>
      </c>
      <c r="H4" s="217" t="s">
        <v>13</v>
      </c>
      <c r="I4" s="217"/>
      <c r="J4" s="217"/>
      <c r="K4" s="217"/>
      <c r="L4" s="217"/>
      <c r="M4" s="218" t="s">
        <v>14</v>
      </c>
      <c r="N4" s="218" t="s">
        <v>15</v>
      </c>
      <c r="O4" s="218" t="s">
        <v>16</v>
      </c>
      <c r="P4" s="218" t="s">
        <v>17</v>
      </c>
      <c r="Q4" s="218" t="s">
        <v>18</v>
      </c>
      <c r="R4" s="220" t="s">
        <v>19</v>
      </c>
      <c r="S4" s="222" t="s">
        <v>20</v>
      </c>
      <c r="T4" s="223"/>
      <c r="U4" s="223"/>
      <c r="V4" s="223"/>
      <c r="W4" s="224"/>
    </row>
    <row r="5" spans="1:23" ht="39" customHeight="1" x14ac:dyDescent="0.35">
      <c r="A5" s="227"/>
      <c r="B5" s="227"/>
      <c r="C5" s="228"/>
      <c r="D5" s="227"/>
      <c r="E5" s="227"/>
      <c r="F5" s="54"/>
      <c r="G5" s="226"/>
      <c r="H5" s="55" t="s">
        <v>24</v>
      </c>
      <c r="I5" s="55" t="s">
        <v>25</v>
      </c>
      <c r="J5" s="55" t="s">
        <v>26</v>
      </c>
      <c r="K5" s="55" t="s">
        <v>27</v>
      </c>
      <c r="L5" s="55" t="s">
        <v>28</v>
      </c>
      <c r="M5" s="219"/>
      <c r="N5" s="219"/>
      <c r="O5" s="219"/>
      <c r="P5" s="219"/>
      <c r="Q5" s="219"/>
      <c r="R5" s="221"/>
      <c r="S5" s="58" t="s">
        <v>24</v>
      </c>
      <c r="T5" s="58" t="s">
        <v>25</v>
      </c>
      <c r="U5" s="58" t="s">
        <v>26</v>
      </c>
      <c r="V5" s="58" t="s">
        <v>27</v>
      </c>
      <c r="W5" s="58" t="s">
        <v>28</v>
      </c>
    </row>
    <row r="6" spans="1:23" ht="121.5" customHeight="1" x14ac:dyDescent="0.35">
      <c r="A6" s="140" t="s">
        <v>778</v>
      </c>
      <c r="B6" s="141" t="s">
        <v>779</v>
      </c>
      <c r="C6" s="168" t="s">
        <v>574</v>
      </c>
      <c r="D6" s="141" t="s">
        <v>32</v>
      </c>
      <c r="E6" s="143" t="str">
        <f t="shared" ref="E6:E13" si="0">IF(B6="","",_xlfn.CONCAT("Risk to ",LOWER((_xlfn.CONCAT(B6," due to ",D6)))))</f>
        <v>Risk to airports due to increased extreme rainfall and flooding</v>
      </c>
      <c r="F6" s="143"/>
      <c r="G6" s="144" t="s">
        <v>780</v>
      </c>
      <c r="H6" s="71" t="s">
        <v>38</v>
      </c>
      <c r="I6" s="71" t="s">
        <v>38</v>
      </c>
      <c r="J6" s="71" t="s">
        <v>38</v>
      </c>
      <c r="K6" s="71" t="s">
        <v>38</v>
      </c>
      <c r="L6" s="71" t="s">
        <v>38</v>
      </c>
      <c r="M6" s="63" t="s">
        <v>781</v>
      </c>
      <c r="N6" s="64" t="s">
        <v>35</v>
      </c>
      <c r="O6" s="76" t="s">
        <v>782</v>
      </c>
      <c r="P6" s="66" t="s">
        <v>60</v>
      </c>
      <c r="Q6" s="67" t="s">
        <v>783</v>
      </c>
      <c r="R6" s="68" t="str">
        <f>IFERROR(VLOOKUP(INDEX(Validation!$O$12:$S$16, MATCH(P6,Validation!$M$12:$M$16,0),MATCH($N6,Validation!$O$10:$S$10,0)),Validation!$F$11:$G$35,2,FALSE), "")</f>
        <v>Moderate</v>
      </c>
      <c r="S6" s="68" t="str">
        <f>IFERROR(VLOOKUP(INDEX(Validation!$O$22:$S$26, MATCH($R6,Validation!$M$22:$M$26,0),MATCH(H6,Validation!$O$20:$S$20,0)),Validation!$I$11:$J$35,2,FALSE), "")</f>
        <v>Low</v>
      </c>
      <c r="T6" s="68" t="str">
        <f>IFERROR(VLOOKUP(INDEX(Validation!$O$22:$S$26, MATCH($R6,Validation!$M$22:$M$26,0),MATCH(I6,Validation!$O$20:$S$20,0)),Validation!$I$11:$J$35,2,FALSE), "")</f>
        <v>Low</v>
      </c>
      <c r="U6" s="68" t="str">
        <f>IFERROR(VLOOKUP(INDEX(Validation!$O$22:$S$26, MATCH($R6,Validation!$M$22:$M$26,0),MATCH(J6,Validation!$O$20:$S$20,0)),Validation!$I$11:$J$35,2,FALSE), "")</f>
        <v>Low</v>
      </c>
      <c r="V6" s="68" t="str">
        <f>IFERROR(VLOOKUP(INDEX(Validation!$O$22:$S$26, MATCH($R6,Validation!$M$22:$M$26,0),MATCH(K6,Validation!$O$20:$S$20,0)),Validation!$I$11:$J$35,2,FALSE), "")</f>
        <v>Low</v>
      </c>
      <c r="W6" s="68" t="str">
        <f>IFERROR(VLOOKUP(INDEX(Validation!$O$22:$S$26, MATCH($R6,Validation!$M$22:$M$26,0),MATCH(L6,Validation!$O$20:$S$20,0)),Validation!$I$11:$J$35,2,FALSE), "")</f>
        <v>Low</v>
      </c>
    </row>
    <row r="7" spans="1:23" ht="188.25" customHeight="1" x14ac:dyDescent="0.35">
      <c r="A7" s="145" t="s">
        <v>784</v>
      </c>
      <c r="B7" s="146" t="s">
        <v>779</v>
      </c>
      <c r="C7" s="150" t="s">
        <v>458</v>
      </c>
      <c r="D7" s="146" t="s">
        <v>134</v>
      </c>
      <c r="E7" s="148" t="str">
        <f>IF(B7="","",_xlfn.CONCAT("Risk to ",LOWER((_xlfn.CONCAT(B7," due to ",D7)))))</f>
        <v>Risk to airports due to extreme weather (wind and storms)</v>
      </c>
      <c r="F7" s="148"/>
      <c r="G7" s="149" t="s">
        <v>1148</v>
      </c>
      <c r="H7" s="71" t="s">
        <v>34</v>
      </c>
      <c r="I7" s="71" t="s">
        <v>34</v>
      </c>
      <c r="J7" s="71" t="s">
        <v>34</v>
      </c>
      <c r="K7" s="71" t="s">
        <v>35</v>
      </c>
      <c r="L7" s="71" t="s">
        <v>51</v>
      </c>
      <c r="M7" s="63" t="s">
        <v>785</v>
      </c>
      <c r="N7" s="64" t="s">
        <v>35</v>
      </c>
      <c r="O7" s="76" t="s">
        <v>786</v>
      </c>
      <c r="P7" s="66" t="s">
        <v>38</v>
      </c>
      <c r="Q7" s="67" t="s">
        <v>787</v>
      </c>
      <c r="R7" s="68" t="str">
        <f>IFERROR(VLOOKUP(INDEX(Validation!$O$12:$S$16, MATCH(P7,Validation!$M$12:$M$16,0),MATCH($N7,Validation!$O$10:$S$10,0)),Validation!$F$11:$G$35,2,FALSE), "")</f>
        <v>High</v>
      </c>
      <c r="S7" s="68" t="str">
        <f>IFERROR(VLOOKUP(INDEX(Validation!$O$22:$S$26, MATCH($R7,Validation!$M$22:$M$26,0),MATCH(H7,Validation!$O$20:$S$20,0)),Validation!$I$11:$J$35,2,FALSE), "")</f>
        <v>Moderate</v>
      </c>
      <c r="T7" s="68" t="str">
        <f>IFERROR(VLOOKUP(INDEX(Validation!$O$22:$S$26, MATCH($R7,Validation!$M$22:$M$26,0),MATCH(I7,Validation!$O$20:$S$20,0)),Validation!$I$11:$J$35,2,FALSE), "")</f>
        <v>Moderate</v>
      </c>
      <c r="U7" s="68" t="str">
        <f>IFERROR(VLOOKUP(INDEX(Validation!$O$22:$S$26, MATCH($R7,Validation!$M$22:$M$26,0),MATCH(J7,Validation!$O$20:$S$20,0)),Validation!$I$11:$J$35,2,FALSE), "")</f>
        <v>Moderate</v>
      </c>
      <c r="V7" s="68" t="str">
        <f>IFERROR(VLOOKUP(INDEX(Validation!$O$22:$S$26, MATCH($R7,Validation!$M$22:$M$26,0),MATCH(K7,Validation!$O$20:$S$20,0)),Validation!$I$11:$J$35,2,FALSE), "")</f>
        <v>High</v>
      </c>
      <c r="W7" s="68" t="str">
        <f>IFERROR(VLOOKUP(INDEX(Validation!$O$22:$S$26, MATCH($R7,Validation!$M$22:$M$26,0),MATCH(L7,Validation!$O$20:$S$20,0)),Validation!$I$11:$J$35,2,FALSE), "")</f>
        <v>Very High</v>
      </c>
    </row>
    <row r="8" spans="1:23" ht="87.65" customHeight="1" x14ac:dyDescent="0.35">
      <c r="A8" s="145" t="s">
        <v>788</v>
      </c>
      <c r="B8" s="146" t="s">
        <v>779</v>
      </c>
      <c r="C8" s="150" t="s">
        <v>458</v>
      </c>
      <c r="D8" s="146" t="s">
        <v>56</v>
      </c>
      <c r="E8" s="148" t="str">
        <f t="shared" si="0"/>
        <v>Risk to airports due to higher temperature (including increased hot days)</v>
      </c>
      <c r="F8" s="148"/>
      <c r="G8" s="149" t="s">
        <v>789</v>
      </c>
      <c r="H8" s="71" t="s">
        <v>38</v>
      </c>
      <c r="I8" s="71" t="s">
        <v>34</v>
      </c>
      <c r="J8" s="71" t="s">
        <v>34</v>
      </c>
      <c r="K8" s="71" t="s">
        <v>35</v>
      </c>
      <c r="L8" s="71" t="s">
        <v>51</v>
      </c>
      <c r="M8" s="63" t="s">
        <v>790</v>
      </c>
      <c r="N8" s="64" t="s">
        <v>35</v>
      </c>
      <c r="O8" s="76" t="s">
        <v>791</v>
      </c>
      <c r="P8" s="66" t="s">
        <v>35</v>
      </c>
      <c r="Q8" s="67" t="s">
        <v>792</v>
      </c>
      <c r="R8" s="68" t="str">
        <f>IFERROR(VLOOKUP(INDEX(Validation!$O$12:$S$16, MATCH(P8,Validation!$M$12:$M$16,0),MATCH($N8,Validation!$O$10:$S$10,0)),Validation!$F$11:$G$35,2,FALSE), "")</f>
        <v>Low</v>
      </c>
      <c r="S8" s="68" t="str">
        <f>IFERROR(VLOOKUP(INDEX(Validation!$O$22:$S$26, MATCH($R8,Validation!$M$22:$M$26,0),MATCH(H8,Validation!$O$20:$S$20,0)),Validation!$I$11:$J$35,2,FALSE), "")</f>
        <v>Very Low</v>
      </c>
      <c r="T8" s="68" t="str">
        <f>IFERROR(VLOOKUP(INDEX(Validation!$O$22:$S$26, MATCH($R8,Validation!$M$22:$M$26,0),MATCH(I8,Validation!$O$20:$S$20,0)),Validation!$I$11:$J$35,2,FALSE), "")</f>
        <v>Low</v>
      </c>
      <c r="U8" s="68" t="str">
        <f>IFERROR(VLOOKUP(INDEX(Validation!$O$22:$S$26, MATCH($R8,Validation!$M$22:$M$26,0),MATCH(J8,Validation!$O$20:$S$20,0)),Validation!$I$11:$J$35,2,FALSE), "")</f>
        <v>Low</v>
      </c>
      <c r="V8" s="68" t="str">
        <f>IFERROR(VLOOKUP(INDEX(Validation!$O$22:$S$26, MATCH($R8,Validation!$M$22:$M$26,0),MATCH(K8,Validation!$O$20:$S$20,0)),Validation!$I$11:$J$35,2,FALSE), "")</f>
        <v>Low</v>
      </c>
      <c r="W8" s="68" t="str">
        <f>IFERROR(VLOOKUP(INDEX(Validation!$O$22:$S$26, MATCH($R8,Validation!$M$22:$M$26,0),MATCH(L8,Validation!$O$20:$S$20,0)),Validation!$I$11:$J$35,2,FALSE), "")</f>
        <v>Moderate</v>
      </c>
    </row>
    <row r="9" spans="1:23" ht="171" customHeight="1" x14ac:dyDescent="0.35">
      <c r="A9" s="145" t="s">
        <v>793</v>
      </c>
      <c r="B9" s="146" t="s">
        <v>779</v>
      </c>
      <c r="C9" s="150" t="s">
        <v>458</v>
      </c>
      <c r="D9" s="146" t="s">
        <v>794</v>
      </c>
      <c r="E9" s="148" t="str">
        <f t="shared" si="0"/>
        <v>Risk to airports due to increased relative humidity</v>
      </c>
      <c r="F9" s="148"/>
      <c r="G9" s="149" t="s">
        <v>795</v>
      </c>
      <c r="H9" s="71" t="s">
        <v>38</v>
      </c>
      <c r="I9" s="71" t="s">
        <v>38</v>
      </c>
      <c r="J9" s="71" t="s">
        <v>38</v>
      </c>
      <c r="K9" s="71" t="s">
        <v>38</v>
      </c>
      <c r="L9" s="71" t="s">
        <v>38</v>
      </c>
      <c r="M9" s="63" t="s">
        <v>796</v>
      </c>
      <c r="N9" s="64" t="s">
        <v>34</v>
      </c>
      <c r="O9" s="76" t="s">
        <v>797</v>
      </c>
      <c r="P9" s="66" t="s">
        <v>60</v>
      </c>
      <c r="Q9" s="67" t="s">
        <v>798</v>
      </c>
      <c r="R9" s="68" t="str">
        <f>IFERROR(VLOOKUP(INDEX(Validation!$O$12:$S$16, MATCH(P9,Validation!$M$12:$M$16,0),MATCH($N9,Validation!$O$10:$S$10,0)),Validation!$F$11:$G$35,2,FALSE), "")</f>
        <v>Moderate</v>
      </c>
      <c r="S9" s="68" t="str">
        <f>IFERROR(VLOOKUP(INDEX(Validation!$O$22:$S$26, MATCH($R9,Validation!$M$22:$M$26,0),MATCH(H9,Validation!$O$20:$S$20,0)),Validation!$I$11:$J$35,2,FALSE), "")</f>
        <v>Low</v>
      </c>
      <c r="T9" s="68" t="str">
        <f>IFERROR(VLOOKUP(INDEX(Validation!$O$22:$S$26, MATCH($R9,Validation!$M$22:$M$26,0),MATCH(I9,Validation!$O$20:$S$20,0)),Validation!$I$11:$J$35,2,FALSE), "")</f>
        <v>Low</v>
      </c>
      <c r="U9" s="68" t="str">
        <f>IFERROR(VLOOKUP(INDEX(Validation!$O$22:$S$26, MATCH($R9,Validation!$M$22:$M$26,0),MATCH(J9,Validation!$O$20:$S$20,0)),Validation!$I$11:$J$35,2,FALSE), "")</f>
        <v>Low</v>
      </c>
      <c r="V9" s="68" t="str">
        <f>IFERROR(VLOOKUP(INDEX(Validation!$O$22:$S$26, MATCH($R9,Validation!$M$22:$M$26,0),MATCH(K9,Validation!$O$20:$S$20,0)),Validation!$I$11:$J$35,2,FALSE), "")</f>
        <v>Low</v>
      </c>
      <c r="W9" s="68" t="str">
        <f>IFERROR(VLOOKUP(INDEX(Validation!$O$22:$S$26, MATCH($R9,Validation!$M$22:$M$26,0),MATCH(L9,Validation!$O$20:$S$20,0)),Validation!$I$11:$J$35,2,FALSE), "")</f>
        <v>Low</v>
      </c>
    </row>
    <row r="10" spans="1:23" ht="107.15" customHeight="1" x14ac:dyDescent="0.35">
      <c r="A10" s="145" t="s">
        <v>799</v>
      </c>
      <c r="B10" s="146" t="s">
        <v>779</v>
      </c>
      <c r="C10" s="150" t="s">
        <v>574</v>
      </c>
      <c r="D10" s="146" t="s">
        <v>90</v>
      </c>
      <c r="E10" s="148" t="str">
        <f t="shared" si="0"/>
        <v>Risk to airports due to sea level rise and coastal flooding</v>
      </c>
      <c r="F10" s="148"/>
      <c r="G10" s="149" t="s">
        <v>800</v>
      </c>
      <c r="H10" s="71" t="s">
        <v>38</v>
      </c>
      <c r="I10" s="71" t="s">
        <v>34</v>
      </c>
      <c r="J10" s="71" t="s">
        <v>34</v>
      </c>
      <c r="K10" s="71" t="s">
        <v>34</v>
      </c>
      <c r="L10" s="71" t="s">
        <v>35</v>
      </c>
      <c r="M10" s="63" t="s">
        <v>801</v>
      </c>
      <c r="N10" s="64" t="s">
        <v>35</v>
      </c>
      <c r="O10" s="76" t="s">
        <v>802</v>
      </c>
      <c r="P10" s="66" t="s">
        <v>38</v>
      </c>
      <c r="Q10" s="67" t="s">
        <v>803</v>
      </c>
      <c r="R10" s="68" t="str">
        <f>IFERROR(VLOOKUP(INDEX(Validation!$O$12:$S$16, MATCH(P10,Validation!$M$12:$M$16,0),MATCH($N10,Validation!$O$10:$S$10,0)),Validation!$F$11:$G$35,2,FALSE), "")</f>
        <v>High</v>
      </c>
      <c r="S10" s="68" t="str">
        <f>IFERROR(VLOOKUP(INDEX(Validation!$O$22:$S$26, MATCH($R10,Validation!$M$22:$M$26,0),MATCH(H10,Validation!$O$20:$S$20,0)),Validation!$I$11:$J$35,2,FALSE), "")</f>
        <v>Low</v>
      </c>
      <c r="T10" s="68" t="str">
        <f>IFERROR(VLOOKUP(INDEX(Validation!$O$22:$S$26, MATCH($R10,Validation!$M$22:$M$26,0),MATCH(I10,Validation!$O$20:$S$20,0)),Validation!$I$11:$J$35,2,FALSE), "")</f>
        <v>Moderate</v>
      </c>
      <c r="U10" s="68" t="str">
        <f>IFERROR(VLOOKUP(INDEX(Validation!$O$22:$S$26, MATCH($R10,Validation!$M$22:$M$26,0),MATCH(J10,Validation!$O$20:$S$20,0)),Validation!$I$11:$J$35,2,FALSE), "")</f>
        <v>Moderate</v>
      </c>
      <c r="V10" s="68" t="str">
        <f>IFERROR(VLOOKUP(INDEX(Validation!$O$22:$S$26, MATCH($R10,Validation!$M$22:$M$26,0),MATCH(K10,Validation!$O$20:$S$20,0)),Validation!$I$11:$J$35,2,FALSE), "")</f>
        <v>Moderate</v>
      </c>
      <c r="W10" s="68" t="str">
        <f>IFERROR(VLOOKUP(INDEX(Validation!$O$22:$S$26, MATCH($R10,Validation!$M$22:$M$26,0),MATCH(L10,Validation!$O$20:$S$20,0)),Validation!$I$11:$J$35,2,FALSE), "")</f>
        <v>High</v>
      </c>
    </row>
    <row r="11" spans="1:23" ht="154.5" customHeight="1" x14ac:dyDescent="0.35">
      <c r="A11" s="145" t="s">
        <v>804</v>
      </c>
      <c r="B11" s="146" t="s">
        <v>779</v>
      </c>
      <c r="C11" s="150" t="s">
        <v>574</v>
      </c>
      <c r="D11" s="146" t="s">
        <v>251</v>
      </c>
      <c r="E11" s="148" t="str">
        <f t="shared" si="0"/>
        <v>Risk to airports due to groundwater rise and salinity stress in low lying areas</v>
      </c>
      <c r="F11" s="148"/>
      <c r="G11" s="149" t="s">
        <v>805</v>
      </c>
      <c r="H11" s="71" t="s">
        <v>38</v>
      </c>
      <c r="I11" s="71" t="s">
        <v>38</v>
      </c>
      <c r="J11" s="71" t="s">
        <v>38</v>
      </c>
      <c r="K11" s="71" t="s">
        <v>38</v>
      </c>
      <c r="L11" s="71" t="s">
        <v>38</v>
      </c>
      <c r="M11" s="63" t="s">
        <v>806</v>
      </c>
      <c r="N11" s="64" t="s">
        <v>34</v>
      </c>
      <c r="O11" s="76" t="s">
        <v>807</v>
      </c>
      <c r="P11" s="66" t="s">
        <v>38</v>
      </c>
      <c r="Q11" s="67" t="s">
        <v>808</v>
      </c>
      <c r="R11" s="68" t="str">
        <f>IFERROR(VLOOKUP(INDEX(Validation!$O$12:$S$16, MATCH(P11,Validation!$M$12:$M$16,0),MATCH($N11,Validation!$O$10:$S$10,0)),Validation!$F$11:$G$35,2,FALSE), "")</f>
        <v>Moderate</v>
      </c>
      <c r="S11" s="68" t="str">
        <f>IFERROR(VLOOKUP(INDEX(Validation!$O$22:$S$26, MATCH($R11,Validation!$M$22:$M$26,0),MATCH(H11,Validation!$O$20:$S$20,0)),Validation!$I$11:$J$35,2,FALSE), "")</f>
        <v>Low</v>
      </c>
      <c r="T11" s="68" t="str">
        <f>IFERROR(VLOOKUP(INDEX(Validation!$O$22:$S$26, MATCH($R11,Validation!$M$22:$M$26,0),MATCH(I11,Validation!$O$20:$S$20,0)),Validation!$I$11:$J$35,2,FALSE), "")</f>
        <v>Low</v>
      </c>
      <c r="U11" s="68" t="str">
        <f>IFERROR(VLOOKUP(INDEX(Validation!$O$22:$S$26, MATCH($R11,Validation!$M$22:$M$26,0),MATCH(J11,Validation!$O$20:$S$20,0)),Validation!$I$11:$J$35,2,FALSE), "")</f>
        <v>Low</v>
      </c>
      <c r="V11" s="68" t="str">
        <f>IFERROR(VLOOKUP(INDEX(Validation!$O$22:$S$26, MATCH($R11,Validation!$M$22:$M$26,0),MATCH(K11,Validation!$O$20:$S$20,0)),Validation!$I$11:$J$35,2,FALSE), "")</f>
        <v>Low</v>
      </c>
      <c r="W11" s="68" t="str">
        <f>IFERROR(VLOOKUP(INDEX(Validation!$O$22:$S$26, MATCH($R11,Validation!$M$22:$M$26,0),MATCH(L11,Validation!$O$20:$S$20,0)),Validation!$I$11:$J$35,2,FALSE), "")</f>
        <v>Low</v>
      </c>
    </row>
    <row r="12" spans="1:23" ht="111.65" customHeight="1" x14ac:dyDescent="0.35">
      <c r="A12" s="145" t="s">
        <v>809</v>
      </c>
      <c r="B12" s="150" t="s">
        <v>810</v>
      </c>
      <c r="C12" s="150" t="s">
        <v>574</v>
      </c>
      <c r="D12" s="150" t="s">
        <v>90</v>
      </c>
      <c r="E12" s="151" t="str">
        <f t="shared" si="0"/>
        <v>Risk to ports due to sea level rise and coastal flooding</v>
      </c>
      <c r="F12" s="151"/>
      <c r="G12" s="152" t="s">
        <v>811</v>
      </c>
      <c r="H12" s="71" t="s">
        <v>38</v>
      </c>
      <c r="I12" s="71" t="s">
        <v>34</v>
      </c>
      <c r="J12" s="71" t="s">
        <v>34</v>
      </c>
      <c r="K12" s="71" t="s">
        <v>35</v>
      </c>
      <c r="L12" s="71" t="s">
        <v>51</v>
      </c>
      <c r="M12" s="63" t="s">
        <v>1150</v>
      </c>
      <c r="N12" s="64" t="s">
        <v>34</v>
      </c>
      <c r="O12" s="76" t="s">
        <v>812</v>
      </c>
      <c r="P12" s="66" t="s">
        <v>38</v>
      </c>
      <c r="Q12" s="67" t="s">
        <v>813</v>
      </c>
      <c r="R12" s="68" t="str">
        <f>IFERROR(VLOOKUP(INDEX(Validation!$O$12:$S$16, MATCH(P12,Validation!$M$12:$M$16,0),MATCH($N12,Validation!$O$10:$S$10,0)),Validation!$F$11:$G$35,2,FALSE), "")</f>
        <v>Moderate</v>
      </c>
      <c r="S12" s="68" t="str">
        <f>IFERROR(VLOOKUP(INDEX(Validation!$O$22:$S$26, MATCH($R12,Validation!$M$22:$M$26,0),MATCH(H12,Validation!$O$20:$S$20,0)),Validation!$I$11:$J$35,2,FALSE), "")</f>
        <v>Low</v>
      </c>
      <c r="T12" s="68" t="str">
        <f>IFERROR(VLOOKUP(INDEX(Validation!$O$22:$S$26, MATCH($R12,Validation!$M$22:$M$26,0),MATCH(I12,Validation!$O$20:$S$20,0)),Validation!$I$11:$J$35,2,FALSE), "")</f>
        <v>Moderate</v>
      </c>
      <c r="U12" s="68" t="str">
        <f>IFERROR(VLOOKUP(INDEX(Validation!$O$22:$S$26, MATCH($R12,Validation!$M$22:$M$26,0),MATCH(J12,Validation!$O$20:$S$20,0)),Validation!$I$11:$J$35,2,FALSE), "")</f>
        <v>Moderate</v>
      </c>
      <c r="V12" s="68" t="str">
        <f>IFERROR(VLOOKUP(INDEX(Validation!$O$22:$S$26, MATCH($R12,Validation!$M$22:$M$26,0),MATCH(K12,Validation!$O$20:$S$20,0)),Validation!$I$11:$J$35,2,FALSE), "")</f>
        <v>Moderate</v>
      </c>
      <c r="W12" s="68" t="str">
        <f>IFERROR(VLOOKUP(INDEX(Validation!$O$22:$S$26, MATCH($R12,Validation!$M$22:$M$26,0),MATCH(L12,Validation!$O$20:$S$20,0)),Validation!$I$11:$J$35,2,FALSE), "")</f>
        <v>High</v>
      </c>
    </row>
    <row r="13" spans="1:23" ht="124.5" customHeight="1" x14ac:dyDescent="0.35">
      <c r="A13" s="145" t="s">
        <v>814</v>
      </c>
      <c r="B13" s="150" t="s">
        <v>815</v>
      </c>
      <c r="C13" s="150" t="s">
        <v>574</v>
      </c>
      <c r="D13" s="150" t="s">
        <v>32</v>
      </c>
      <c r="E13" s="151" t="str">
        <f t="shared" si="0"/>
        <v>Risk to port and associated buildings due to increased extreme rainfall and flooding</v>
      </c>
      <c r="F13" s="151"/>
      <c r="G13" s="152" t="s">
        <v>816</v>
      </c>
      <c r="H13" s="71" t="s">
        <v>38</v>
      </c>
      <c r="I13" s="71" t="s">
        <v>34</v>
      </c>
      <c r="J13" s="71" t="s">
        <v>34</v>
      </c>
      <c r="K13" s="71" t="s">
        <v>35</v>
      </c>
      <c r="L13" s="71" t="s">
        <v>51</v>
      </c>
      <c r="M13" s="63" t="s">
        <v>817</v>
      </c>
      <c r="N13" s="64" t="s">
        <v>34</v>
      </c>
      <c r="O13" s="76" t="s">
        <v>818</v>
      </c>
      <c r="P13" s="66" t="s">
        <v>38</v>
      </c>
      <c r="Q13" s="67" t="s">
        <v>819</v>
      </c>
      <c r="R13" s="68" t="str">
        <f>IFERROR(VLOOKUP(INDEX(Validation!$O$12:$S$16, MATCH(P13,Validation!$M$12:$M$16,0),MATCH($N13,Validation!$O$10:$S$10,0)),Validation!$F$11:$G$35,2,FALSE), "")</f>
        <v>Moderate</v>
      </c>
      <c r="S13" s="68" t="str">
        <f>IFERROR(VLOOKUP(INDEX(Validation!$O$22:$S$26, MATCH($R13,Validation!$M$22:$M$26,0),MATCH(H13,Validation!$O$20:$S$20,0)),Validation!$I$11:$J$35,2,FALSE), "")</f>
        <v>Low</v>
      </c>
      <c r="T13" s="68" t="str">
        <f>IFERROR(VLOOKUP(INDEX(Validation!$O$22:$S$26, MATCH($R13,Validation!$M$22:$M$26,0),MATCH(I13,Validation!$O$20:$S$20,0)),Validation!$I$11:$J$35,2,FALSE), "")</f>
        <v>Moderate</v>
      </c>
      <c r="U13" s="68" t="str">
        <f>IFERROR(VLOOKUP(INDEX(Validation!$O$22:$S$26, MATCH($R13,Validation!$M$22:$M$26,0),MATCH(J13,Validation!$O$20:$S$20,0)),Validation!$I$11:$J$35,2,FALSE), "")</f>
        <v>Moderate</v>
      </c>
      <c r="V13" s="68" t="str">
        <f>IFERROR(VLOOKUP(INDEX(Validation!$O$22:$S$26, MATCH($R13,Validation!$M$22:$M$26,0),MATCH(K13,Validation!$O$20:$S$20,0)),Validation!$I$11:$J$35,2,FALSE), "")</f>
        <v>Moderate</v>
      </c>
      <c r="W13" s="68" t="str">
        <f>IFERROR(VLOOKUP(INDEX(Validation!$O$22:$S$26, MATCH($R13,Validation!$M$22:$M$26,0),MATCH(L13,Validation!$O$20:$S$20,0)),Validation!$I$11:$J$35,2,FALSE), "")</f>
        <v>High</v>
      </c>
    </row>
    <row r="14" spans="1:23" ht="77.650000000000006" customHeight="1" x14ac:dyDescent="0.35">
      <c r="A14" s="145" t="s">
        <v>820</v>
      </c>
      <c r="B14" s="150" t="s">
        <v>821</v>
      </c>
      <c r="C14" s="150" t="s">
        <v>574</v>
      </c>
      <c r="D14" s="150" t="s">
        <v>32</v>
      </c>
      <c r="E14" s="151" t="str">
        <f>IF(B14="","",_xlfn.CONCAT("Risk to ",LOWER((_xlfn.CONCAT(B14," due to ",D14)))))</f>
        <v>Risk to port operations due to increased extreme rainfall and flooding</v>
      </c>
      <c r="F14" s="151"/>
      <c r="G14" s="152" t="s">
        <v>822</v>
      </c>
      <c r="H14" s="71" t="s">
        <v>34</v>
      </c>
      <c r="I14" s="71" t="s">
        <v>34</v>
      </c>
      <c r="J14" s="71" t="s">
        <v>34</v>
      </c>
      <c r="K14" s="71" t="s">
        <v>35</v>
      </c>
      <c r="L14" s="71" t="s">
        <v>51</v>
      </c>
      <c r="M14" s="63" t="s">
        <v>1149</v>
      </c>
      <c r="N14" s="64" t="s">
        <v>35</v>
      </c>
      <c r="O14" s="76" t="s">
        <v>823</v>
      </c>
      <c r="P14" s="66" t="s">
        <v>38</v>
      </c>
      <c r="Q14" s="67" t="s">
        <v>824</v>
      </c>
      <c r="R14" s="68" t="str">
        <f>IFERROR(VLOOKUP(INDEX(Validation!$O$12:$S$16, MATCH(P14,Validation!$M$12:$M$16,0),MATCH($N14,Validation!$O$10:$S$10,0)),Validation!$F$11:$G$35,2,FALSE), "")</f>
        <v>High</v>
      </c>
      <c r="S14" s="68" t="str">
        <f>IFERROR(VLOOKUP(INDEX(Validation!$O$22:$S$26, MATCH($R14,Validation!$M$22:$M$26,0),MATCH(H14,Validation!$O$20:$S$20,0)),Validation!$I$11:$J$35,2,FALSE), "")</f>
        <v>Moderate</v>
      </c>
      <c r="T14" s="68" t="str">
        <f>IFERROR(VLOOKUP(INDEX(Validation!$O$22:$S$26, MATCH($R14,Validation!$M$22:$M$26,0),MATCH(I14,Validation!$O$20:$S$20,0)),Validation!$I$11:$J$35,2,FALSE), "")</f>
        <v>Moderate</v>
      </c>
      <c r="U14" s="68" t="str">
        <f>IFERROR(VLOOKUP(INDEX(Validation!$O$22:$S$26, MATCH($R14,Validation!$M$22:$M$26,0),MATCH(J14,Validation!$O$20:$S$20,0)),Validation!$I$11:$J$35,2,FALSE), "")</f>
        <v>Moderate</v>
      </c>
      <c r="V14" s="68" t="str">
        <f>IFERROR(VLOOKUP(INDEX(Validation!$O$22:$S$26, MATCH($R14,Validation!$M$22:$M$26,0),MATCH(K14,Validation!$O$20:$S$20,0)),Validation!$I$11:$J$35,2,FALSE), "")</f>
        <v>High</v>
      </c>
      <c r="W14" s="68" t="str">
        <f>IFERROR(VLOOKUP(INDEX(Validation!$O$22:$S$26, MATCH($R14,Validation!$M$22:$M$26,0),MATCH(L14,Validation!$O$20:$S$20,0)),Validation!$I$11:$J$35,2,FALSE), "")</f>
        <v>Very High</v>
      </c>
    </row>
    <row r="15" spans="1:23" ht="93" customHeight="1" x14ac:dyDescent="0.35">
      <c r="A15" s="145" t="s">
        <v>825</v>
      </c>
      <c r="B15" s="150" t="s">
        <v>821</v>
      </c>
      <c r="C15" s="150" t="s">
        <v>574</v>
      </c>
      <c r="D15" s="150" t="s">
        <v>90</v>
      </c>
      <c r="E15" s="151" t="str">
        <f>IF(B15="","",_xlfn.CONCAT("Risk to ",LOWER((_xlfn.CONCAT(B15," due to ",D15)))))</f>
        <v>Risk to port operations due to sea level rise and coastal flooding</v>
      </c>
      <c r="F15" s="151"/>
      <c r="G15" s="152" t="s">
        <v>826</v>
      </c>
      <c r="H15" s="71" t="s">
        <v>51</v>
      </c>
      <c r="I15" s="71" t="s">
        <v>51</v>
      </c>
      <c r="J15" s="71" t="s">
        <v>51</v>
      </c>
      <c r="K15" s="71" t="s">
        <v>51</v>
      </c>
      <c r="L15" s="71" t="s">
        <v>51</v>
      </c>
      <c r="M15" s="63" t="s">
        <v>827</v>
      </c>
      <c r="N15" s="64" t="s">
        <v>159</v>
      </c>
      <c r="O15" s="76" t="s">
        <v>828</v>
      </c>
      <c r="P15" s="66" t="s">
        <v>35</v>
      </c>
      <c r="Q15" s="67" t="s">
        <v>829</v>
      </c>
      <c r="R15" s="68" t="str">
        <f>IFERROR(VLOOKUP(INDEX(Validation!$O$12:$S$16, MATCH(P15,Validation!$M$12:$M$16,0),MATCH($N15,Validation!$O$10:$S$10,0)),Validation!$F$11:$G$35,2,FALSE), "")</f>
        <v>Moderate</v>
      </c>
      <c r="S15" s="68" t="str">
        <f>IFERROR(VLOOKUP(INDEX(Validation!$O$22:$S$26, MATCH($R15,Validation!$M$22:$M$26,0),MATCH(H15,Validation!$O$20:$S$20,0)),Validation!$I$11:$J$35,2,FALSE), "")</f>
        <v>High</v>
      </c>
      <c r="T15" s="68" t="str">
        <f>IFERROR(VLOOKUP(INDEX(Validation!$O$22:$S$26, MATCH($R15,Validation!$M$22:$M$26,0),MATCH(I15,Validation!$O$20:$S$20,0)),Validation!$I$11:$J$35,2,FALSE), "")</f>
        <v>High</v>
      </c>
      <c r="U15" s="68" t="str">
        <f>IFERROR(VLOOKUP(INDEX(Validation!$O$22:$S$26, MATCH($R15,Validation!$M$22:$M$26,0),MATCH(J15,Validation!$O$20:$S$20,0)),Validation!$I$11:$J$35,2,FALSE), "")</f>
        <v>High</v>
      </c>
      <c r="V15" s="68" t="str">
        <f>IFERROR(VLOOKUP(INDEX(Validation!$O$22:$S$26, MATCH($R15,Validation!$M$22:$M$26,0),MATCH(K15,Validation!$O$20:$S$20,0)),Validation!$I$11:$J$35,2,FALSE), "")</f>
        <v>High</v>
      </c>
      <c r="W15" s="68" t="str">
        <f>IFERROR(VLOOKUP(INDEX(Validation!$O$22:$S$26, MATCH($R15,Validation!$M$22:$M$26,0),MATCH(L15,Validation!$O$20:$S$20,0)),Validation!$I$11:$J$35,2,FALSE), "")</f>
        <v>High</v>
      </c>
    </row>
    <row r="16" spans="1:23" ht="70.150000000000006" customHeight="1" x14ac:dyDescent="0.35">
      <c r="A16" s="145"/>
      <c r="B16" s="150"/>
      <c r="C16" s="150"/>
      <c r="D16" s="150"/>
      <c r="E16" s="151"/>
      <c r="F16" s="151"/>
      <c r="G16" s="152"/>
      <c r="H16" s="71"/>
      <c r="I16" s="71"/>
      <c r="J16" s="71"/>
      <c r="K16" s="71"/>
      <c r="L16" s="71"/>
      <c r="M16" s="63"/>
      <c r="N16" s="64"/>
      <c r="O16" s="76"/>
      <c r="P16" s="66"/>
      <c r="Q16" s="67"/>
      <c r="R16" s="68" t="str">
        <f>IFERROR(VLOOKUP(INDEX(Validation!$O$12:$S$16, MATCH(P16,Validation!$M$12:$M$16,0),MATCH($N16,Validation!$O$10:$S$10,0)),Validation!$F$11:$G$35,2,FALSE), "")</f>
        <v/>
      </c>
      <c r="S16" s="68" t="str">
        <f>IFERROR(VLOOKUP(INDEX(Validation!$O$22:$S$26, MATCH($R16,Validation!$M$22:$M$26,0),MATCH(H16,Validation!$O$20:$S$20,0)),Validation!$I$11:$J$35,2,FALSE), "")</f>
        <v/>
      </c>
      <c r="T16" s="68" t="str">
        <f>IFERROR(VLOOKUP(INDEX(Validation!$O$22:$S$26, MATCH($R16,Validation!$M$22:$M$26,0),MATCH(I16,Validation!$O$20:$S$20,0)),Validation!$I$11:$J$35,2,FALSE), "")</f>
        <v/>
      </c>
      <c r="U16" s="68" t="str">
        <f>IFERROR(VLOOKUP(INDEX(Validation!$O$22:$S$26, MATCH($R16,Validation!$M$22:$M$26,0),MATCH(J16,Validation!$O$20:$S$20,0)),Validation!$I$11:$J$35,2,FALSE), "")</f>
        <v/>
      </c>
      <c r="V16" s="68" t="str">
        <f>IFERROR(VLOOKUP(INDEX(Validation!$O$22:$S$26, MATCH($R16,Validation!$M$22:$M$26,0),MATCH(K16,Validation!$O$20:$S$20,0)),Validation!$I$11:$J$35,2,FALSE), "")</f>
        <v/>
      </c>
      <c r="W16" s="68" t="str">
        <f>IFERROR(VLOOKUP(INDEX(Validation!$O$22:$S$26, MATCH($R16,Validation!$M$22:$M$26,0),MATCH(L16,Validation!$O$20:$S$20,0)),Validation!$I$11:$J$35,2,FALSE), "")</f>
        <v/>
      </c>
    </row>
    <row r="17" spans="1:23" ht="62.15" customHeight="1" x14ac:dyDescent="0.35">
      <c r="A17" s="153"/>
      <c r="B17" s="150"/>
      <c r="C17" s="150"/>
      <c r="D17" s="150"/>
      <c r="E17" s="151"/>
      <c r="F17" s="151"/>
      <c r="G17" s="152"/>
      <c r="H17" s="71"/>
      <c r="I17" s="71"/>
      <c r="J17" s="71"/>
      <c r="K17" s="71"/>
      <c r="L17" s="71"/>
      <c r="M17" s="63"/>
      <c r="N17" s="64"/>
      <c r="O17" s="79"/>
      <c r="P17" s="66"/>
      <c r="Q17" s="67"/>
      <c r="R17" s="68" t="str">
        <f>IFERROR(VLOOKUP(INDEX(Validation!$O$12:$S$16, MATCH(P17,Validation!$M$12:$M$16,0),MATCH($N17,Validation!$O$10:$S$10,0)),Validation!$F$11:$G$35,2,FALSE), "")</f>
        <v/>
      </c>
      <c r="S17" s="68" t="str">
        <f>IFERROR(VLOOKUP(INDEX(Validation!$O$22:$S$26, MATCH($R17,Validation!$M$22:$M$26,0),MATCH(H17,Validation!$O$20:$S$20,0)),Validation!$I$11:$J$35,2,FALSE), "")</f>
        <v/>
      </c>
      <c r="T17" s="68" t="str">
        <f>IFERROR(VLOOKUP(INDEX(Validation!$O$22:$S$26, MATCH($R17,Validation!$M$22:$M$26,0),MATCH(I17,Validation!$O$20:$S$20,0)),Validation!$I$11:$J$35,2,FALSE), "")</f>
        <v/>
      </c>
      <c r="U17" s="68" t="str">
        <f>IFERROR(VLOOKUP(INDEX(Validation!$O$22:$S$26, MATCH($R17,Validation!$M$22:$M$26,0),MATCH(J17,Validation!$O$20:$S$20,0)),Validation!$I$11:$J$35,2,FALSE), "")</f>
        <v/>
      </c>
      <c r="V17" s="68" t="str">
        <f>IFERROR(VLOOKUP(INDEX(Validation!$O$22:$S$26, MATCH($R17,Validation!$M$22:$M$26,0),MATCH(K17,Validation!$O$20:$S$20,0)),Validation!$I$11:$J$35,2,FALSE), "")</f>
        <v/>
      </c>
      <c r="W17" s="68" t="str">
        <f>IFERROR(VLOOKUP(INDEX(Validation!$O$22:$S$26, MATCH($R17,Validation!$M$22:$M$26,0),MATCH(L17,Validation!$O$20:$S$20,0)),Validation!$I$11:$J$35,2,FALSE), "")</f>
        <v/>
      </c>
    </row>
    <row r="18" spans="1:23" ht="79.5" customHeight="1" x14ac:dyDescent="0.35">
      <c r="A18" s="153"/>
      <c r="B18" s="150"/>
      <c r="C18" s="150"/>
      <c r="D18" s="150"/>
      <c r="E18" s="151"/>
      <c r="F18" s="151"/>
      <c r="G18" s="152"/>
      <c r="H18" s="71"/>
      <c r="I18" s="71"/>
      <c r="J18" s="71"/>
      <c r="K18" s="71"/>
      <c r="L18" s="71"/>
      <c r="M18" s="63"/>
      <c r="N18" s="64"/>
      <c r="O18" s="76"/>
      <c r="P18" s="66"/>
      <c r="Q18" s="67"/>
      <c r="R18" s="68" t="str">
        <f>IFERROR(VLOOKUP(INDEX(Validation!$O$12:$S$16, MATCH(P18,Validation!$M$12:$M$16,0),MATCH($N18,Validation!$O$10:$S$10,0)),Validation!$F$11:$G$35,2,FALSE), "")</f>
        <v/>
      </c>
      <c r="S18" s="68" t="str">
        <f>IFERROR(VLOOKUP(INDEX(Validation!$O$22:$S$26, MATCH($R18,Validation!$M$22:$M$26,0),MATCH(H18,Validation!$O$20:$S$20,0)),Validation!$I$11:$J$35,2,FALSE), "")</f>
        <v/>
      </c>
      <c r="T18" s="68" t="str">
        <f>IFERROR(VLOOKUP(INDEX(Validation!$O$22:$S$26, MATCH($R18,Validation!$M$22:$M$26,0),MATCH(I18,Validation!$O$20:$S$20,0)),Validation!$I$11:$J$35,2,FALSE), "")</f>
        <v/>
      </c>
      <c r="U18" s="68" t="str">
        <f>IFERROR(VLOOKUP(INDEX(Validation!$O$22:$S$26, MATCH($R18,Validation!$M$22:$M$26,0),MATCH(J18,Validation!$O$20:$S$20,0)),Validation!$I$11:$J$35,2,FALSE), "")</f>
        <v/>
      </c>
      <c r="V18" s="68" t="str">
        <f>IFERROR(VLOOKUP(INDEX(Validation!$O$22:$S$26, MATCH($R18,Validation!$M$22:$M$26,0),MATCH(K18,Validation!$O$20:$S$20,0)),Validation!$I$11:$J$35,2,FALSE), "")</f>
        <v/>
      </c>
      <c r="W18" s="68" t="str">
        <f>IFERROR(VLOOKUP(INDEX(Validation!$O$22:$S$26, MATCH($R18,Validation!$M$22:$M$26,0),MATCH(L18,Validation!$O$20:$S$20,0)),Validation!$I$11:$J$35,2,FALSE), "")</f>
        <v/>
      </c>
    </row>
    <row r="19" spans="1:23" ht="77.650000000000006" customHeight="1" x14ac:dyDescent="0.35">
      <c r="A19" s="154"/>
      <c r="B19" s="155"/>
      <c r="C19" s="155"/>
      <c r="D19" s="155"/>
      <c r="E19" s="156"/>
      <c r="F19" s="156"/>
      <c r="G19" s="157"/>
      <c r="H19" s="71"/>
      <c r="I19" s="71"/>
      <c r="J19" s="71"/>
      <c r="K19" s="71"/>
      <c r="L19" s="71"/>
      <c r="M19" s="63"/>
      <c r="N19" s="64"/>
      <c r="O19" s="76"/>
      <c r="P19" s="66"/>
      <c r="Q19" s="67"/>
      <c r="R19" s="68" t="str">
        <f>IFERROR(VLOOKUP(INDEX(Validation!$O$12:$S$16, MATCH(P19,Validation!$M$12:$M$16,0),MATCH($N19,Validation!$O$10:$S$10,0)),Validation!$F$11:$G$35,2,FALSE), "")</f>
        <v/>
      </c>
      <c r="S19" s="68" t="str">
        <f>IFERROR(VLOOKUP(INDEX(Validation!$O$22:$S$26, MATCH($R19,Validation!$M$22:$M$26,0),MATCH(H19,Validation!$O$20:$S$20,0)),Validation!$I$11:$J$35,2,FALSE), "")</f>
        <v/>
      </c>
      <c r="T19" s="68" t="str">
        <f>IFERROR(VLOOKUP(INDEX(Validation!$O$22:$S$26, MATCH($R19,Validation!$M$22:$M$26,0),MATCH(I19,Validation!$O$20:$S$20,0)),Validation!$I$11:$J$35,2,FALSE), "")</f>
        <v/>
      </c>
      <c r="U19" s="68" t="str">
        <f>IFERROR(VLOOKUP(INDEX(Validation!$O$22:$S$26, MATCH($R19,Validation!$M$22:$M$26,0),MATCH(J19,Validation!$O$20:$S$20,0)),Validation!$I$11:$J$35,2,FALSE), "")</f>
        <v/>
      </c>
      <c r="V19" s="68" t="str">
        <f>IFERROR(VLOOKUP(INDEX(Validation!$O$22:$S$26, MATCH($R19,Validation!$M$22:$M$26,0),MATCH(K19,Validation!$O$20:$S$20,0)),Validation!$I$11:$J$35,2,FALSE), "")</f>
        <v/>
      </c>
      <c r="W19" s="68" t="str">
        <f>IFERROR(VLOOKUP(INDEX(Validation!$O$22:$S$26, MATCH($R19,Validation!$M$22:$M$26,0),MATCH(L19,Validation!$O$20:$S$20,0)),Validation!$I$11:$J$35,2,FALSE), "")</f>
        <v/>
      </c>
    </row>
    <row r="20" spans="1:23" ht="73.150000000000006" customHeight="1" x14ac:dyDescent="0.35">
      <c r="A20" s="99"/>
      <c r="B20" s="99"/>
      <c r="C20" s="99"/>
      <c r="D20" s="99"/>
      <c r="E20" s="99"/>
      <c r="F20" s="99"/>
      <c r="G20" s="99"/>
      <c r="H20" s="71"/>
      <c r="I20" s="71"/>
      <c r="J20" s="71"/>
      <c r="K20" s="71"/>
      <c r="L20" s="71"/>
      <c r="M20" s="63"/>
      <c r="N20" s="64"/>
      <c r="O20" s="76"/>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row>
    <row r="21" spans="1:23" ht="25.5" customHeight="1" x14ac:dyDescent="0.35">
      <c r="A21" s="99"/>
      <c r="B21" s="99"/>
      <c r="C21" s="99"/>
      <c r="D21" s="99"/>
      <c r="E21" s="99"/>
      <c r="F21" s="99"/>
      <c r="G21" s="99"/>
      <c r="H21" s="71"/>
      <c r="I21" s="71"/>
      <c r="J21" s="71"/>
      <c r="K21" s="71"/>
      <c r="L21" s="71"/>
      <c r="M21" s="63"/>
      <c r="N21" s="64"/>
      <c r="O21" s="76"/>
      <c r="P21" s="66"/>
      <c r="Q21" s="67"/>
      <c r="R21" s="68" t="str">
        <f>IFERROR(VLOOKUP(INDEX(Validation!$O$12:$S$16, MATCH(P21,Validation!$M$12:$M$16,0),MATCH($N21,Validation!$O$10:$S$10,0)),Validation!$F$11:$G$35,2,FALSE), "")</f>
        <v/>
      </c>
      <c r="S21" s="68" t="str">
        <f>IFERROR(VLOOKUP(INDEX(Validation!$O$22:$S$26, MATCH($R21,Validation!$M$22:$M$26,0),MATCH(H21,Validation!$O$20:$S$20,0)),Validation!$I$11:$J$35,2,FALSE), "")</f>
        <v/>
      </c>
      <c r="T21" s="68" t="str">
        <f>IFERROR(VLOOKUP(INDEX(Validation!$O$22:$S$26, MATCH($R21,Validation!$M$22:$M$26,0),MATCH(I21,Validation!$O$20:$S$20,0)),Validation!$I$11:$J$35,2,FALSE), "")</f>
        <v/>
      </c>
      <c r="U21" s="68" t="str">
        <f>IFERROR(VLOOKUP(INDEX(Validation!$O$22:$S$26, MATCH($R21,Validation!$M$22:$M$26,0),MATCH(J21,Validation!$O$20:$S$20,0)),Validation!$I$11:$J$35,2,FALSE), "")</f>
        <v/>
      </c>
      <c r="V21" s="68" t="str">
        <f>IFERROR(VLOOKUP(INDEX(Validation!$O$22:$S$26, MATCH($R21,Validation!$M$22:$M$26,0),MATCH(K21,Validation!$O$20:$S$20,0)),Validation!$I$11:$J$35,2,FALSE), "")</f>
        <v/>
      </c>
      <c r="W21" s="68" t="str">
        <f>IFERROR(VLOOKUP(INDEX(Validation!$O$22:$S$26, MATCH($R21,Validation!$M$22:$M$26,0),MATCH(L21,Validation!$O$20:$S$20,0)),Validation!$I$11:$J$35,2,FALSE), "")</f>
        <v/>
      </c>
    </row>
    <row r="22" spans="1:23" ht="33.75" customHeight="1" x14ac:dyDescent="0.35">
      <c r="A22" s="99"/>
      <c r="B22" s="99"/>
      <c r="C22" s="99"/>
      <c r="D22" s="99"/>
      <c r="E22" s="99"/>
      <c r="F22" s="99"/>
      <c r="G22" s="99"/>
      <c r="H22" s="71"/>
      <c r="I22" s="71"/>
      <c r="J22" s="71"/>
      <c r="K22" s="71"/>
      <c r="L22" s="71"/>
      <c r="M22" s="63"/>
      <c r="N22" s="64"/>
      <c r="O22" s="76"/>
      <c r="P22" s="66"/>
      <c r="Q22" s="67"/>
      <c r="R22" s="68" t="str">
        <f>IFERROR(VLOOKUP(INDEX(Validation!$O$12:$S$16, MATCH(P22,Validation!$M$12:$M$16,0),MATCH($N22,Validation!$O$10:$S$10,0)),Validation!$F$11:$G$35,2,FALSE), "")</f>
        <v/>
      </c>
      <c r="S22" s="68" t="str">
        <f>IFERROR(VLOOKUP(INDEX(Validation!$O$22:$S$26, MATCH($R22,Validation!$M$22:$M$26,0),MATCH(H22,Validation!$O$20:$S$20,0)),Validation!$I$11:$J$35,2,FALSE), "")</f>
        <v/>
      </c>
      <c r="T22" s="68" t="str">
        <f>IFERROR(VLOOKUP(INDEX(Validation!$O$22:$S$26, MATCH($R22,Validation!$M$22:$M$26,0),MATCH(I22,Validation!$O$20:$S$20,0)),Validation!$I$11:$J$35,2,FALSE), "")</f>
        <v/>
      </c>
      <c r="U22" s="68" t="str">
        <f>IFERROR(VLOOKUP(INDEX(Validation!$O$22:$S$26, MATCH($R22,Validation!$M$22:$M$26,0),MATCH(J22,Validation!$O$20:$S$20,0)),Validation!$I$11:$J$35,2,FALSE), "")</f>
        <v/>
      </c>
      <c r="V22" s="68" t="str">
        <f>IFERROR(VLOOKUP(INDEX(Validation!$O$22:$S$26, MATCH($R22,Validation!$M$22:$M$26,0),MATCH(K22,Validation!$O$20:$S$20,0)),Validation!$I$11:$J$35,2,FALSE), "")</f>
        <v/>
      </c>
      <c r="W22" s="68" t="str">
        <f>IFERROR(VLOOKUP(INDEX(Validation!$O$22:$S$26, MATCH($R22,Validation!$M$22:$M$26,0),MATCH(L22,Validation!$O$20:$S$20,0)),Validation!$I$11:$J$35,2,FALSE), "")</f>
        <v/>
      </c>
    </row>
    <row r="23" spans="1:23" ht="42" customHeight="1" x14ac:dyDescent="0.35">
      <c r="A23" s="99"/>
      <c r="B23" s="99"/>
      <c r="C23" s="99"/>
      <c r="D23" s="99"/>
      <c r="E23" s="99"/>
      <c r="F23" s="99"/>
      <c r="G23" s="99"/>
      <c r="H23" s="71"/>
      <c r="I23" s="71"/>
      <c r="J23" s="71"/>
      <c r="K23" s="71"/>
      <c r="L23" s="71"/>
      <c r="M23" s="63"/>
      <c r="N23" s="64"/>
      <c r="O23" s="76"/>
      <c r="P23" s="66"/>
      <c r="Q23" s="67"/>
      <c r="R23" s="68" t="str">
        <f>IFERROR(VLOOKUP(INDEX(Validation!$O$12:$S$16, MATCH(P23,Validation!$M$12:$M$16,0),MATCH($N23,Validation!$O$10:$S$10,0)),Validation!$F$11:$G$35,2,FALSE), "")</f>
        <v/>
      </c>
      <c r="S23" s="68" t="str">
        <f>IFERROR(VLOOKUP(INDEX(Validation!$O$22:$S$26, MATCH($R23,Validation!$M$22:$M$26,0),MATCH(H23,Validation!$O$20:$S$20,0)),Validation!$I$11:$J$35,2,FALSE), "")</f>
        <v/>
      </c>
      <c r="T23" s="68" t="str">
        <f>IFERROR(VLOOKUP(INDEX(Validation!$O$22:$S$26, MATCH($R23,Validation!$M$22:$M$26,0),MATCH(I23,Validation!$O$20:$S$20,0)),Validation!$I$11:$J$35,2,FALSE), "")</f>
        <v/>
      </c>
      <c r="U23" s="68" t="str">
        <f>IFERROR(VLOOKUP(INDEX(Validation!$O$22:$S$26, MATCH($R23,Validation!$M$22:$M$26,0),MATCH(J23,Validation!$O$20:$S$20,0)),Validation!$I$11:$J$35,2,FALSE), "")</f>
        <v/>
      </c>
      <c r="V23" s="68" t="str">
        <f>IFERROR(VLOOKUP(INDEX(Validation!$O$22:$S$26, MATCH($R23,Validation!$M$22:$M$26,0),MATCH(K23,Validation!$O$20:$S$20,0)),Validation!$I$11:$J$35,2,FALSE), "")</f>
        <v/>
      </c>
      <c r="W23" s="68" t="str">
        <f>IFERROR(VLOOKUP(INDEX(Validation!$O$22:$S$26, MATCH($R23,Validation!$M$22:$M$26,0),MATCH(L23,Validation!$O$20:$S$20,0)),Validation!$I$11:$J$35,2,FALSE), "")</f>
        <v/>
      </c>
    </row>
    <row r="24" spans="1:23" x14ac:dyDescent="0.35">
      <c r="A24" s="99"/>
      <c r="B24" s="99"/>
      <c r="C24" s="99"/>
      <c r="D24" s="99"/>
      <c r="E24" s="99"/>
      <c r="F24" s="99"/>
      <c r="G24" s="99"/>
      <c r="H24" s="71"/>
      <c r="I24" s="71"/>
      <c r="J24" s="71"/>
      <c r="K24" s="71"/>
      <c r="L24" s="71"/>
      <c r="M24" s="63"/>
      <c r="N24" s="64"/>
      <c r="O24" s="76"/>
      <c r="P24" s="66"/>
      <c r="Q24" s="67"/>
      <c r="R24" s="68" t="str">
        <f>IFERROR(VLOOKUP(INDEX(Validation!$O$12:$S$16, MATCH(P24,Validation!$M$12:$M$16,0),MATCH($N24,Validation!$O$10:$S$10,0)),Validation!$F$11:$G$35,2,FALSE), "")</f>
        <v/>
      </c>
      <c r="S24" s="68" t="str">
        <f>IFERROR(VLOOKUP(INDEX(Validation!$O$22:$S$26, MATCH($R24,Validation!$M$22:$M$26,0),MATCH(H24,Validation!$O$20:$S$20,0)),Validation!$I$11:$J$35,2,FALSE), "")</f>
        <v/>
      </c>
      <c r="T24" s="68" t="str">
        <f>IFERROR(VLOOKUP(INDEX(Validation!$O$22:$S$26, MATCH($R24,Validation!$M$22:$M$26,0),MATCH(I24,Validation!$O$20:$S$20,0)),Validation!$I$11:$J$35,2,FALSE), "")</f>
        <v/>
      </c>
      <c r="U24" s="68" t="str">
        <f>IFERROR(VLOOKUP(INDEX(Validation!$O$22:$S$26, MATCH($R24,Validation!$M$22:$M$26,0),MATCH(J24,Validation!$O$20:$S$20,0)),Validation!$I$11:$J$35,2,FALSE), "")</f>
        <v/>
      </c>
      <c r="V24" s="68" t="str">
        <f>IFERROR(VLOOKUP(INDEX(Validation!$O$22:$S$26, MATCH($R24,Validation!$M$22:$M$26,0),MATCH(K24,Validation!$O$20:$S$20,0)),Validation!$I$11:$J$35,2,FALSE), "")</f>
        <v/>
      </c>
      <c r="W24" s="68" t="str">
        <f>IFERROR(VLOOKUP(INDEX(Validation!$O$22:$S$26, MATCH($R24,Validation!$M$22:$M$26,0),MATCH(L24,Validation!$O$20:$S$20,0)),Validation!$I$11:$J$35,2,FALSE), "")</f>
        <v/>
      </c>
    </row>
    <row r="25" spans="1:23" x14ac:dyDescent="0.35">
      <c r="A25" s="99"/>
      <c r="B25" s="99"/>
      <c r="C25" s="99"/>
      <c r="D25" s="99"/>
      <c r="E25" s="99"/>
      <c r="F25" s="99"/>
      <c r="G25" s="99"/>
      <c r="H25" s="71"/>
      <c r="I25" s="71"/>
      <c r="J25" s="71"/>
      <c r="K25" s="71"/>
      <c r="L25" s="71"/>
      <c r="M25" s="63"/>
      <c r="N25" s="64"/>
      <c r="O25" s="76"/>
      <c r="P25" s="66"/>
      <c r="Q25" s="67"/>
      <c r="R25" s="68" t="str">
        <f>IFERROR(VLOOKUP(INDEX(Validation!$O$12:$S$16, MATCH(P25,Validation!$M$12:$M$16,0),MATCH($N25,Validation!$O$10:$S$10,0)),Validation!$F$11:$G$35,2,FALSE), "")</f>
        <v/>
      </c>
      <c r="S25" s="68" t="str">
        <f>IFERROR(VLOOKUP(INDEX(Validation!$O$22:$S$26, MATCH($R25,Validation!$M$22:$M$26,0),MATCH(H25,Validation!$O$20:$S$20,0)),Validation!$I$11:$J$35,2,FALSE), "")</f>
        <v/>
      </c>
      <c r="T25" s="68" t="str">
        <f>IFERROR(VLOOKUP(INDEX(Validation!$O$22:$S$26, MATCH($R25,Validation!$M$22:$M$26,0),MATCH(I25,Validation!$O$20:$S$20,0)),Validation!$I$11:$J$35,2,FALSE), "")</f>
        <v/>
      </c>
      <c r="U25" s="68" t="str">
        <f>IFERROR(VLOOKUP(INDEX(Validation!$O$22:$S$26, MATCH($R25,Validation!$M$22:$M$26,0),MATCH(J25,Validation!$O$20:$S$20,0)),Validation!$I$11:$J$35,2,FALSE), "")</f>
        <v/>
      </c>
      <c r="V25" s="68" t="str">
        <f>IFERROR(VLOOKUP(INDEX(Validation!$O$22:$S$26, MATCH($R25,Validation!$M$22:$M$26,0),MATCH(K25,Validation!$O$20:$S$20,0)),Validation!$I$11:$J$35,2,FALSE), "")</f>
        <v/>
      </c>
      <c r="W25" s="68" t="str">
        <f>IFERROR(VLOOKUP(INDEX(Validation!$O$22:$S$26, MATCH($R25,Validation!$M$22:$M$26,0),MATCH(L25,Validation!$O$20:$S$20,0)),Validation!$I$11:$J$35,2,FALSE), "")</f>
        <v/>
      </c>
    </row>
    <row r="26" spans="1:23" x14ac:dyDescent="0.35">
      <c r="A26" s="99"/>
      <c r="B26" s="99"/>
      <c r="C26" s="99"/>
      <c r="D26" s="99"/>
      <c r="E26" s="99"/>
      <c r="F26" s="99"/>
      <c r="G26" s="99"/>
      <c r="H26" s="71"/>
      <c r="I26" s="71"/>
      <c r="J26" s="71"/>
      <c r="K26" s="71"/>
      <c r="L26" s="71"/>
      <c r="M26" s="63"/>
      <c r="N26" s="64"/>
      <c r="O26" s="76"/>
      <c r="P26" s="66"/>
      <c r="Q26" s="67"/>
      <c r="R26" s="68" t="str">
        <f>IFERROR(VLOOKUP(INDEX(Validation!$O$12:$S$16, MATCH(P26,Validation!$M$12:$M$16,0),MATCH($N26,Validation!$O$10:$S$10,0)),Validation!$F$11:$G$35,2,FALSE), "")</f>
        <v/>
      </c>
      <c r="S26" s="68" t="str">
        <f>IFERROR(VLOOKUP(INDEX(Validation!$O$22:$S$26, MATCH($R26,Validation!$M$22:$M$26,0),MATCH(H26,Validation!$O$20:$S$20,0)),Validation!$I$11:$J$35,2,FALSE), "")</f>
        <v/>
      </c>
      <c r="T26" s="68" t="str">
        <f>IFERROR(VLOOKUP(INDEX(Validation!$O$22:$S$26, MATCH($R26,Validation!$M$22:$M$26,0),MATCH(I26,Validation!$O$20:$S$20,0)),Validation!$I$11:$J$35,2,FALSE), "")</f>
        <v/>
      </c>
      <c r="U26" s="68" t="str">
        <f>IFERROR(VLOOKUP(INDEX(Validation!$O$22:$S$26, MATCH($R26,Validation!$M$22:$M$26,0),MATCH(J26,Validation!$O$20:$S$20,0)),Validation!$I$11:$J$35,2,FALSE), "")</f>
        <v/>
      </c>
      <c r="V26" s="68" t="str">
        <f>IFERROR(VLOOKUP(INDEX(Validation!$O$22:$S$26, MATCH($R26,Validation!$M$22:$M$26,0),MATCH(K26,Validation!$O$20:$S$20,0)),Validation!$I$11:$J$35,2,FALSE), "")</f>
        <v/>
      </c>
      <c r="W26" s="68" t="str">
        <f>IFERROR(VLOOKUP(INDEX(Validation!$O$22:$S$26, MATCH($R26,Validation!$M$22:$M$26,0),MATCH(L26,Validation!$O$20:$S$20,0)),Validation!$I$11:$J$35,2,FALSE), "")</f>
        <v/>
      </c>
    </row>
    <row r="27" spans="1:23" x14ac:dyDescent="0.35">
      <c r="A27" s="99"/>
      <c r="B27" s="99"/>
      <c r="C27" s="99"/>
      <c r="D27" s="99"/>
      <c r="E27" s="99"/>
      <c r="F27" s="99"/>
      <c r="G27" s="99"/>
      <c r="H27" s="71"/>
      <c r="I27" s="71"/>
      <c r="J27" s="71"/>
      <c r="K27" s="71"/>
      <c r="L27" s="71"/>
      <c r="M27" s="63"/>
      <c r="N27" s="64"/>
      <c r="O27" s="76"/>
      <c r="P27" s="66"/>
      <c r="Q27" s="67"/>
      <c r="R27" s="68" t="str">
        <f>IFERROR(VLOOKUP(INDEX(Validation!$O$12:$S$16, MATCH(P27,Validation!$M$12:$M$16,0),MATCH($N27,Validation!$O$10:$S$10,0)),Validation!$F$11:$G$35,2,FALSE), "")</f>
        <v/>
      </c>
      <c r="S27" s="68" t="str">
        <f>IFERROR(VLOOKUP(INDEX(Validation!$O$22:$S$26, MATCH($R27,Validation!$M$22:$M$26,0),MATCH(H27,Validation!$O$20:$S$20,0)),Validation!$I$11:$J$35,2,FALSE), "")</f>
        <v/>
      </c>
      <c r="T27" s="68" t="str">
        <f>IFERROR(VLOOKUP(INDEX(Validation!$O$22:$S$26, MATCH($R27,Validation!$M$22:$M$26,0),MATCH(I27,Validation!$O$20:$S$20,0)),Validation!$I$11:$J$35,2,FALSE), "")</f>
        <v/>
      </c>
      <c r="U27" s="68" t="str">
        <f>IFERROR(VLOOKUP(INDEX(Validation!$O$22:$S$26, MATCH($R27,Validation!$M$22:$M$26,0),MATCH(J27,Validation!$O$20:$S$20,0)),Validation!$I$11:$J$35,2,FALSE), "")</f>
        <v/>
      </c>
      <c r="V27" s="68" t="str">
        <f>IFERROR(VLOOKUP(INDEX(Validation!$O$22:$S$26, MATCH($R27,Validation!$M$22:$M$26,0),MATCH(K27,Validation!$O$20:$S$20,0)),Validation!$I$11:$J$35,2,FALSE), "")</f>
        <v/>
      </c>
      <c r="W27" s="68" t="str">
        <f>IFERROR(VLOOKUP(INDEX(Validation!$O$22:$S$26, MATCH($R27,Validation!$M$22:$M$26,0),MATCH(L27,Validation!$O$20:$S$20,0)),Validation!$I$11:$J$35,2,FALSE), "")</f>
        <v/>
      </c>
    </row>
    <row r="28" spans="1:23" x14ac:dyDescent="0.35">
      <c r="A28" s="99"/>
      <c r="B28" s="99"/>
      <c r="C28" s="99"/>
      <c r="D28" s="99"/>
      <c r="E28" s="99"/>
      <c r="F28" s="99"/>
      <c r="G28" s="99"/>
      <c r="H28" s="71"/>
      <c r="I28" s="71"/>
      <c r="J28" s="71"/>
      <c r="K28" s="71"/>
      <c r="L28" s="71"/>
      <c r="M28" s="63"/>
      <c r="N28" s="64"/>
      <c r="O28" s="76"/>
      <c r="P28" s="66"/>
      <c r="Q28" s="67"/>
      <c r="R28" s="68" t="str">
        <f>IFERROR(VLOOKUP(INDEX(Validation!$O$12:$S$16, MATCH(P28,Validation!$M$12:$M$16,0),MATCH($N28,Validation!$O$10:$S$10,0)),Validation!$F$11:$G$35,2,FALSE), "")</f>
        <v/>
      </c>
      <c r="S28" s="68" t="str">
        <f>IFERROR(VLOOKUP(INDEX(Validation!$O$22:$S$26, MATCH($R28,Validation!$M$22:$M$26,0),MATCH(H28,Validation!$O$20:$S$20,0)),Validation!$I$11:$J$35,2,FALSE), "")</f>
        <v/>
      </c>
      <c r="T28" s="68" t="str">
        <f>IFERROR(VLOOKUP(INDEX(Validation!$O$22:$S$26, MATCH($R28,Validation!$M$22:$M$26,0),MATCH(I28,Validation!$O$20:$S$20,0)),Validation!$I$11:$J$35,2,FALSE), "")</f>
        <v/>
      </c>
      <c r="U28" s="68" t="str">
        <f>IFERROR(VLOOKUP(INDEX(Validation!$O$22:$S$26, MATCH($R28,Validation!$M$22:$M$26,0),MATCH(J28,Validation!$O$20:$S$20,0)),Validation!$I$11:$J$35,2,FALSE), "")</f>
        <v/>
      </c>
      <c r="V28" s="68" t="str">
        <f>IFERROR(VLOOKUP(INDEX(Validation!$O$22:$S$26, MATCH($R28,Validation!$M$22:$M$26,0),MATCH(K28,Validation!$O$20:$S$20,0)),Validation!$I$11:$J$35,2,FALSE), "")</f>
        <v/>
      </c>
      <c r="W28" s="68" t="str">
        <f>IFERROR(VLOOKUP(INDEX(Validation!$O$22:$S$26, MATCH($R28,Validation!$M$22:$M$26,0),MATCH(L28,Validation!$O$20:$S$20,0)),Validation!$I$11:$J$35,2,FALSE), "")</f>
        <v/>
      </c>
    </row>
    <row r="29" spans="1:23" x14ac:dyDescent="0.35">
      <c r="A29" s="99"/>
      <c r="B29" s="99"/>
      <c r="C29" s="99"/>
      <c r="D29" s="99"/>
      <c r="E29" s="99"/>
      <c r="F29" s="99"/>
      <c r="G29" s="99"/>
      <c r="H29" s="71"/>
      <c r="I29" s="71"/>
      <c r="J29" s="71"/>
      <c r="K29" s="71"/>
      <c r="L29" s="71"/>
      <c r="M29" s="63"/>
      <c r="N29" s="64"/>
      <c r="O29" s="76"/>
      <c r="P29" s="66"/>
      <c r="Q29" s="67"/>
      <c r="R29" s="68" t="str">
        <f>IFERROR(VLOOKUP(INDEX(Validation!$O$12:$S$16, MATCH(P29,Validation!$M$12:$M$16,0),MATCH($N29,Validation!$O$10:$S$10,0)),Validation!$F$11:$G$35,2,FALSE), "")</f>
        <v/>
      </c>
      <c r="S29" s="68" t="str">
        <f>IFERROR(VLOOKUP(INDEX(Validation!$O$22:$S$26, MATCH($R29,Validation!$M$22:$M$26,0),MATCH(H29,Validation!$O$20:$S$20,0)),Validation!$I$11:$J$35,2,FALSE), "")</f>
        <v/>
      </c>
      <c r="T29" s="68" t="str">
        <f>IFERROR(VLOOKUP(INDEX(Validation!$O$22:$S$26, MATCH($R29,Validation!$M$22:$M$26,0),MATCH(I29,Validation!$O$20:$S$20,0)),Validation!$I$11:$J$35,2,FALSE), "")</f>
        <v/>
      </c>
      <c r="U29" s="68" t="str">
        <f>IFERROR(VLOOKUP(INDEX(Validation!$O$22:$S$26, MATCH($R29,Validation!$M$22:$M$26,0),MATCH(J29,Validation!$O$20:$S$20,0)),Validation!$I$11:$J$35,2,FALSE), "")</f>
        <v/>
      </c>
      <c r="V29" s="68" t="str">
        <f>IFERROR(VLOOKUP(INDEX(Validation!$O$22:$S$26, MATCH($R29,Validation!$M$22:$M$26,0),MATCH(K29,Validation!$O$20:$S$20,0)),Validation!$I$11:$J$35,2,FALSE), "")</f>
        <v/>
      </c>
      <c r="W29" s="68" t="str">
        <f>IFERROR(VLOOKUP(INDEX(Validation!$O$22:$S$26, MATCH($R29,Validation!$M$22:$M$26,0),MATCH(L29,Validation!$O$20:$S$20,0)),Validation!$I$11:$J$35,2,FALSE), "")</f>
        <v/>
      </c>
    </row>
  </sheetData>
  <mergeCells count="14">
    <mergeCell ref="S4:W4"/>
    <mergeCell ref="M4:M5"/>
    <mergeCell ref="A4:A5"/>
    <mergeCell ref="B4:B5"/>
    <mergeCell ref="D4:D5"/>
    <mergeCell ref="E4:E5"/>
    <mergeCell ref="G4:G5"/>
    <mergeCell ref="H4:L4"/>
    <mergeCell ref="N4:N5"/>
    <mergeCell ref="O4:O5"/>
    <mergeCell ref="P4:P5"/>
    <mergeCell ref="Q4:Q5"/>
    <mergeCell ref="R4:R5"/>
    <mergeCell ref="C4:C5"/>
  </mergeCells>
  <phoneticPr fontId="16" type="noConversion"/>
  <conditionalFormatting sqref="R6:R29">
    <cfRule type="expression" dxfId="26" priority="1">
      <formula>R6= "Extreme"</formula>
    </cfRule>
    <cfRule type="expression" dxfId="25" priority="2">
      <formula>R6= "High"</formula>
    </cfRule>
    <cfRule type="expression" dxfId="24" priority="3">
      <formula>R6= "Moderate"</formula>
    </cfRule>
    <cfRule type="expression" dxfId="23" priority="4">
      <formula>R6= "Low"</formula>
    </cfRule>
  </conditionalFormatting>
  <conditionalFormatting sqref="S6:W29">
    <cfRule type="expression" dxfId="22" priority="5">
      <formula>S6="Very low"</formula>
    </cfRule>
    <cfRule type="expression" dxfId="21" priority="6">
      <formula>S6= "Very High"</formula>
    </cfRule>
    <cfRule type="expression" dxfId="20" priority="7">
      <formula>S6= "High"</formula>
    </cfRule>
    <cfRule type="expression" dxfId="19" priority="8">
      <formula>S6= "Moderate"</formula>
    </cfRule>
    <cfRule type="expression" dxfId="18" priority="9">
      <formula>S6= "Low"</formula>
    </cfRule>
  </conditionalFormatting>
  <pageMargins left="0.70866141732283472" right="0.70866141732283472" top="0.74803149606299213" bottom="0.74803149606299213" header="0.31496062992125984" footer="0.31496062992125984"/>
  <pageSetup paperSize="8" scale="58" fitToHeight="0" orientation="landscape" r:id="rId1"/>
  <headerFooter>
    <oddFooter>&amp;A</oddFooter>
  </headerFooter>
  <rowBreaks count="1" manualBreakCount="1">
    <brk id="10" max="2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DAA1B03-841C-4EB2-A708-D44618F9E5D9}">
          <x14:formula1>
            <xm:f>Validation!$B$4:$B$8</xm:f>
          </x14:formula1>
          <xm:sqref>H6:L29</xm:sqref>
        </x14:dataValidation>
        <x14:dataValidation type="list" allowBlank="1" showInputMessage="1" showErrorMessage="1" xr:uid="{3D17140E-7448-40A2-839B-7724DA7DA229}">
          <x14:formula1>
            <xm:f>Validation!$B$25:$B$29</xm:f>
          </x14:formula1>
          <xm:sqref>N6:N29</xm:sqref>
        </x14:dataValidation>
        <x14:dataValidation type="list" allowBlank="1" showInputMessage="1" showErrorMessage="1" xr:uid="{D8781907-C178-45C1-9418-9C3355579214}">
          <x14:formula1>
            <xm:f>Validation!$B$18:$B$22</xm:f>
          </x14:formula1>
          <xm:sqref>P6:P29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9472-44A6-4897-9CA0-E076D0B7A5F4}">
  <sheetPr>
    <pageSetUpPr fitToPage="1"/>
  </sheetPr>
  <dimension ref="A1:B1"/>
  <sheetViews>
    <sheetView topLeftCell="A8" zoomScaleNormal="100" workbookViewId="0">
      <selection activeCell="AA26" sqref="AA26"/>
    </sheetView>
  </sheetViews>
  <sheetFormatPr defaultRowHeight="14.5" x14ac:dyDescent="0.35"/>
  <sheetData>
    <row r="1" spans="1:2" x14ac:dyDescent="0.35">
      <c r="A1" t="s">
        <v>2</v>
      </c>
      <c r="B1" t="s">
        <v>3</v>
      </c>
    </row>
  </sheetData>
  <pageMargins left="0.7" right="0.7" top="0.75" bottom="0.75" header="0.3" footer="0.3"/>
  <pageSetup paperSize="8" scale="84" fitToHeight="0" orientation="landscape"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8464-D324-4355-81DC-DC901AA6DE75}">
  <sheetPr>
    <tabColor theme="7" tint="-0.499984740745262"/>
    <pageSetUpPr fitToPage="1"/>
  </sheetPr>
  <dimension ref="A1:Y25"/>
  <sheetViews>
    <sheetView showGridLines="0" showRuler="0" view="pageBreakPreview" zoomScaleNormal="55" zoomScaleSheetLayoutView="10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13" style="44" customWidth="1"/>
    <col min="3" max="3" width="10.26953125" style="44" customWidth="1"/>
    <col min="4" max="4" width="18.7265625" style="44" customWidth="1"/>
    <col min="5" max="5" width="13.54296875" style="44" customWidth="1"/>
    <col min="6" max="6" width="34.7265625" style="44" customWidth="1"/>
    <col min="7" max="7" width="37.26953125" style="44" customWidth="1"/>
    <col min="8" max="8" width="9.7265625" style="81" customWidth="1"/>
    <col min="9" max="11" width="11.453125" style="81" customWidth="1"/>
    <col min="12" max="12" width="9.54296875" style="81" customWidth="1"/>
    <col min="13" max="13" width="33.7265625" style="44" customWidth="1"/>
    <col min="14" max="14" width="14.26953125" style="81" customWidth="1"/>
    <col min="15" max="15" width="29.453125" style="85" customWidth="1"/>
    <col min="16" max="16" width="11.26953125" style="81" customWidth="1"/>
    <col min="17" max="17" width="28.26953125" style="44" customWidth="1"/>
    <col min="18" max="18" width="16.453125" style="73" hidden="1" customWidth="1"/>
    <col min="19" max="19" width="10.54296875" style="73" customWidth="1"/>
    <col min="20" max="20" width="10.26953125" style="73" customWidth="1"/>
    <col min="21" max="21" width="10.7265625" style="73" customWidth="1"/>
    <col min="22" max="22" width="10" style="73" customWidth="1"/>
    <col min="23" max="23" width="10.26953125" style="73" customWidth="1"/>
    <col min="24" max="24" width="4.26953125" style="50" customWidth="1"/>
    <col min="25" max="25" width="28.26953125" style="44" hidden="1" customWidth="1"/>
    <col min="26" max="16384" width="9.26953125" style="50"/>
  </cols>
  <sheetData>
    <row r="1" spans="1:25" ht="26" x14ac:dyDescent="0.35">
      <c r="A1" s="43" t="s">
        <v>4</v>
      </c>
      <c r="G1" s="45"/>
      <c r="M1" s="45"/>
      <c r="N1" s="82"/>
      <c r="O1" s="83"/>
      <c r="P1" s="82"/>
      <c r="Q1" s="45"/>
      <c r="R1" s="46"/>
      <c r="S1" s="47"/>
      <c r="T1" s="48"/>
      <c r="U1" s="48"/>
      <c r="V1" s="48"/>
      <c r="W1" s="49"/>
      <c r="Y1" s="45"/>
    </row>
    <row r="2" spans="1:25" ht="23.5" x14ac:dyDescent="0.35">
      <c r="A2" s="51" t="s">
        <v>5</v>
      </c>
      <c r="G2" s="45"/>
      <c r="M2" s="45"/>
      <c r="N2" s="82"/>
      <c r="O2" s="83"/>
      <c r="P2" s="82"/>
      <c r="Q2" s="45"/>
      <c r="R2" s="46"/>
      <c r="S2" s="47"/>
      <c r="T2" s="48"/>
      <c r="U2" s="48"/>
      <c r="V2" s="48"/>
      <c r="W2" s="49"/>
      <c r="Y2" s="45"/>
    </row>
    <row r="3" spans="1:25" ht="15.5" x14ac:dyDescent="0.35">
      <c r="A3" s="84" t="s">
        <v>830</v>
      </c>
      <c r="G3" s="45"/>
      <c r="M3" s="45"/>
      <c r="N3" s="82"/>
      <c r="O3" s="83"/>
      <c r="P3" s="82"/>
      <c r="Q3" s="45"/>
      <c r="R3" s="46"/>
      <c r="S3" s="47"/>
      <c r="T3" s="48"/>
      <c r="U3" s="48"/>
      <c r="V3" s="48"/>
      <c r="W3" s="49"/>
      <c r="Y3" s="45"/>
    </row>
    <row r="4" spans="1:25" ht="25.5" customHeight="1" x14ac:dyDescent="0.35">
      <c r="A4" s="227" t="s">
        <v>7</v>
      </c>
      <c r="B4" s="227" t="s">
        <v>9</v>
      </c>
      <c r="C4" s="225" t="s">
        <v>777</v>
      </c>
      <c r="D4" s="227" t="s">
        <v>98</v>
      </c>
      <c r="E4" s="227" t="s">
        <v>10</v>
      </c>
      <c r="F4" s="227" t="s">
        <v>11</v>
      </c>
      <c r="G4" s="229" t="s">
        <v>12</v>
      </c>
      <c r="H4" s="217" t="s">
        <v>13</v>
      </c>
      <c r="I4" s="217"/>
      <c r="J4" s="217"/>
      <c r="K4" s="217"/>
      <c r="L4" s="217"/>
      <c r="M4" s="218" t="s">
        <v>14</v>
      </c>
      <c r="N4" s="218" t="s">
        <v>15</v>
      </c>
      <c r="O4" s="231" t="s">
        <v>16</v>
      </c>
      <c r="P4" s="218" t="s">
        <v>17</v>
      </c>
      <c r="Q4" s="218" t="s">
        <v>18</v>
      </c>
      <c r="R4" s="220" t="s">
        <v>19</v>
      </c>
      <c r="S4" s="222" t="s">
        <v>20</v>
      </c>
      <c r="T4" s="223"/>
      <c r="U4" s="223"/>
      <c r="V4" s="223"/>
      <c r="W4" s="224"/>
      <c r="Y4" s="218" t="s">
        <v>831</v>
      </c>
    </row>
    <row r="5" spans="1:25" ht="39" customHeight="1" x14ac:dyDescent="0.35">
      <c r="A5" s="227"/>
      <c r="B5" s="227"/>
      <c r="C5" s="228"/>
      <c r="D5" s="227"/>
      <c r="E5" s="227"/>
      <c r="F5" s="227"/>
      <c r="G5" s="230"/>
      <c r="H5" s="55" t="s">
        <v>24</v>
      </c>
      <c r="I5" s="55" t="s">
        <v>25</v>
      </c>
      <c r="J5" s="55" t="s">
        <v>26</v>
      </c>
      <c r="K5" s="55" t="s">
        <v>27</v>
      </c>
      <c r="L5" s="55" t="s">
        <v>28</v>
      </c>
      <c r="M5" s="219"/>
      <c r="N5" s="219"/>
      <c r="O5" s="232"/>
      <c r="P5" s="219"/>
      <c r="Q5" s="219"/>
      <c r="R5" s="221"/>
      <c r="S5" s="58" t="s">
        <v>24</v>
      </c>
      <c r="T5" s="58" t="s">
        <v>25</v>
      </c>
      <c r="U5" s="58" t="s">
        <v>26</v>
      </c>
      <c r="V5" s="58" t="s">
        <v>27</v>
      </c>
      <c r="W5" s="58" t="s">
        <v>28</v>
      </c>
      <c r="Y5" s="219"/>
    </row>
    <row r="6" spans="1:25" ht="200.25" customHeight="1" x14ac:dyDescent="0.35">
      <c r="A6" s="140" t="s">
        <v>832</v>
      </c>
      <c r="B6" s="172" t="s">
        <v>830</v>
      </c>
      <c r="C6" s="196" t="s">
        <v>574</v>
      </c>
      <c r="D6" s="172" t="s">
        <v>833</v>
      </c>
      <c r="E6" s="141" t="s">
        <v>166</v>
      </c>
      <c r="F6" s="143" t="str">
        <f t="shared" ref="F6:F19" si="0">IF(D6="","",_xlfn.CONCAT("Risk to ",LOWER((_xlfn.CONCAT(D6," due to ",E6)))))</f>
        <v>Risk to landfills due to coastal erosion</v>
      </c>
      <c r="G6" s="184" t="s">
        <v>834</v>
      </c>
      <c r="H6" s="71" t="s">
        <v>38</v>
      </c>
      <c r="I6" s="71" t="s">
        <v>38</v>
      </c>
      <c r="J6" s="71" t="s">
        <v>38</v>
      </c>
      <c r="K6" s="71" t="s">
        <v>38</v>
      </c>
      <c r="L6" s="71" t="s">
        <v>38</v>
      </c>
      <c r="M6" s="63" t="s">
        <v>835</v>
      </c>
      <c r="N6" s="64" t="s">
        <v>35</v>
      </c>
      <c r="O6" s="65" t="s">
        <v>836</v>
      </c>
      <c r="P6" s="66" t="s">
        <v>38</v>
      </c>
      <c r="Q6" s="67" t="s">
        <v>837</v>
      </c>
      <c r="R6" s="68" t="str">
        <f>IFERROR(VLOOKUP(INDEX(Validation!$O$12:$S$16, MATCH(P6,Validation!$M$12:$M$16,0),MATCH($N6,Validation!$O$10:$S$10,0)),Validation!$F$11:$G$35,2,FALSE), "")</f>
        <v>High</v>
      </c>
      <c r="S6" s="68" t="str">
        <f>IFERROR(VLOOKUP(INDEX(Validation!$O$22:$S$26, MATCH($R6,Validation!$M$22:$M$26,0),MATCH(H6,Validation!$O$20:$S$20,0)),Validation!$I$11:$J$35,2,FALSE), "")</f>
        <v>Low</v>
      </c>
      <c r="T6" s="68" t="str">
        <f>IFERROR(VLOOKUP(INDEX(Validation!$O$22:$S$26, MATCH($R6,Validation!$M$22:$M$26,0),MATCH(I6,Validation!$O$20:$S$20,0)),Validation!$I$11:$J$35,2,FALSE), "")</f>
        <v>Low</v>
      </c>
      <c r="U6" s="68" t="str">
        <f>IFERROR(VLOOKUP(INDEX(Validation!$O$22:$S$26, MATCH($R6,Validation!$M$22:$M$26,0),MATCH(J6,Validation!$O$20:$S$20,0)),Validation!$I$11:$J$35,2,FALSE), "")</f>
        <v>Low</v>
      </c>
      <c r="V6" s="68" t="str">
        <f>IFERROR(VLOOKUP(INDEX(Validation!$O$22:$S$26, MATCH($R6,Validation!$M$22:$M$26,0),MATCH(K6,Validation!$O$20:$S$20,0)),Validation!$I$11:$J$35,2,FALSE), "")</f>
        <v>Low</v>
      </c>
      <c r="W6" s="68" t="str">
        <f>IFERROR(VLOOKUP(INDEX(Validation!$O$22:$S$26, MATCH($R6,Validation!$M$22:$M$26,0),MATCH(L6,Validation!$O$20:$S$20,0)),Validation!$I$11:$J$35,2,FALSE), "")</f>
        <v>Low</v>
      </c>
      <c r="Y6" s="67"/>
    </row>
    <row r="7" spans="1:25" ht="129" customHeight="1" x14ac:dyDescent="0.35">
      <c r="A7" s="145" t="s">
        <v>838</v>
      </c>
      <c r="B7" s="173" t="s">
        <v>830</v>
      </c>
      <c r="C7" s="176" t="s">
        <v>574</v>
      </c>
      <c r="D7" s="173" t="s">
        <v>833</v>
      </c>
      <c r="E7" s="146" t="s">
        <v>32</v>
      </c>
      <c r="F7" s="148" t="str">
        <f t="shared" si="0"/>
        <v>Risk to landfills due to increased extreme rainfall and flooding</v>
      </c>
      <c r="G7" s="185" t="s">
        <v>839</v>
      </c>
      <c r="H7" s="71" t="s">
        <v>51</v>
      </c>
      <c r="I7" s="71" t="s">
        <v>51</v>
      </c>
      <c r="J7" s="71" t="s">
        <v>51</v>
      </c>
      <c r="K7" s="71" t="s">
        <v>51</v>
      </c>
      <c r="L7" s="71" t="s">
        <v>51</v>
      </c>
      <c r="M7" s="63" t="s">
        <v>840</v>
      </c>
      <c r="N7" s="64" t="s">
        <v>161</v>
      </c>
      <c r="O7" s="65" t="s">
        <v>841</v>
      </c>
      <c r="P7" s="66" t="s">
        <v>38</v>
      </c>
      <c r="Q7" s="67" t="s">
        <v>842</v>
      </c>
      <c r="R7" s="68" t="str">
        <f>IFERROR(VLOOKUP(INDEX(Validation!$O$12:$S$16, MATCH(P7,Validation!$M$12:$M$16,0),MATCH($N7,Validation!$O$10:$S$10,0)),Validation!$F$11:$G$35,2,FALSE), "")</f>
        <v>Very Low</v>
      </c>
      <c r="S7" s="68" t="str">
        <f>IFERROR(VLOOKUP(INDEX(Validation!$O$22:$S$26, MATCH($R7,Validation!$M$22:$M$26,0),MATCH(H7,Validation!$O$20:$S$20,0)),Validation!$I$11:$J$35,2,FALSE), "")</f>
        <v>Low</v>
      </c>
      <c r="T7" s="68" t="str">
        <f>IFERROR(VLOOKUP(INDEX(Validation!$O$22:$S$26, MATCH($R7,Validation!$M$22:$M$26,0),MATCH(I7,Validation!$O$20:$S$20,0)),Validation!$I$11:$J$35,2,FALSE), "")</f>
        <v>Low</v>
      </c>
      <c r="U7" s="68" t="str">
        <f>IFERROR(VLOOKUP(INDEX(Validation!$O$22:$S$26, MATCH($R7,Validation!$M$22:$M$26,0),MATCH(J7,Validation!$O$20:$S$20,0)),Validation!$I$11:$J$35,2,FALSE), "")</f>
        <v>Low</v>
      </c>
      <c r="V7" s="68" t="str">
        <f>IFERROR(VLOOKUP(INDEX(Validation!$O$22:$S$26, MATCH($R7,Validation!$M$22:$M$26,0),MATCH(K7,Validation!$O$20:$S$20,0)),Validation!$I$11:$J$35,2,FALSE), "")</f>
        <v>Low</v>
      </c>
      <c r="W7" s="68" t="str">
        <f>IFERROR(VLOOKUP(INDEX(Validation!$O$22:$S$26, MATCH($R7,Validation!$M$22:$M$26,0),MATCH(L7,Validation!$O$20:$S$20,0)),Validation!$I$11:$J$35,2,FALSE), "")</f>
        <v>Low</v>
      </c>
      <c r="Y7" s="67"/>
    </row>
    <row r="8" spans="1:25" ht="129.75" customHeight="1" x14ac:dyDescent="0.35">
      <c r="A8" s="145" t="s">
        <v>843</v>
      </c>
      <c r="B8" s="173" t="s">
        <v>830</v>
      </c>
      <c r="C8" s="176" t="s">
        <v>574</v>
      </c>
      <c r="D8" s="173" t="s">
        <v>833</v>
      </c>
      <c r="E8" s="146" t="s">
        <v>32</v>
      </c>
      <c r="F8" s="148" t="str">
        <f t="shared" si="0"/>
        <v>Risk to landfills due to increased extreme rainfall and flooding</v>
      </c>
      <c r="G8" s="185" t="s">
        <v>844</v>
      </c>
      <c r="H8" s="71" t="s">
        <v>34</v>
      </c>
      <c r="I8" s="71" t="s">
        <v>34</v>
      </c>
      <c r="J8" s="71" t="s">
        <v>34</v>
      </c>
      <c r="K8" s="71" t="s">
        <v>35</v>
      </c>
      <c r="L8" s="71" t="s">
        <v>51</v>
      </c>
      <c r="M8" s="63" t="s">
        <v>1153</v>
      </c>
      <c r="N8" s="64" t="s">
        <v>34</v>
      </c>
      <c r="O8" s="65" t="s">
        <v>845</v>
      </c>
      <c r="P8" s="66" t="s">
        <v>38</v>
      </c>
      <c r="Q8" s="67" t="s">
        <v>842</v>
      </c>
      <c r="R8" s="68" t="str">
        <f>IFERROR(VLOOKUP(INDEX(Validation!$O$12:$S$16, MATCH(P8,Validation!$M$12:$M$16,0),MATCH($N8,Validation!$O$10:$S$10,0)),Validation!$F$11:$G$35,2,FALSE), "")</f>
        <v>Moderate</v>
      </c>
      <c r="S8" s="68" t="str">
        <f>IFERROR(VLOOKUP(INDEX(Validation!$O$22:$S$26, MATCH($R8,Validation!$M$22:$M$26,0),MATCH(H8,Validation!$O$20:$S$20,0)),Validation!$I$11:$J$35,2,FALSE), "")</f>
        <v>Moderate</v>
      </c>
      <c r="T8" s="68" t="str">
        <f>IFERROR(VLOOKUP(INDEX(Validation!$O$22:$S$26, MATCH($R8,Validation!$M$22:$M$26,0),MATCH(I8,Validation!$O$20:$S$20,0)),Validation!$I$11:$J$35,2,FALSE), "")</f>
        <v>Moderate</v>
      </c>
      <c r="U8" s="68" t="str">
        <f>IFERROR(VLOOKUP(INDEX(Validation!$O$22:$S$26, MATCH($R8,Validation!$M$22:$M$26,0),MATCH(J8,Validation!$O$20:$S$20,0)),Validation!$I$11:$J$35,2,FALSE), "")</f>
        <v>Moderate</v>
      </c>
      <c r="V8" s="68" t="str">
        <f>IFERROR(VLOOKUP(INDEX(Validation!$O$22:$S$26, MATCH($R8,Validation!$M$22:$M$26,0),MATCH(K8,Validation!$O$20:$S$20,0)),Validation!$I$11:$J$35,2,FALSE), "")</f>
        <v>Moderate</v>
      </c>
      <c r="W8" s="68" t="str">
        <f>IFERROR(VLOOKUP(INDEX(Validation!$O$22:$S$26, MATCH($R8,Validation!$M$22:$M$26,0),MATCH(L8,Validation!$O$20:$S$20,0)),Validation!$I$11:$J$35,2,FALSE), "")</f>
        <v>High</v>
      </c>
      <c r="Y8" s="67"/>
    </row>
    <row r="9" spans="1:25" ht="100.5" customHeight="1" x14ac:dyDescent="0.35">
      <c r="A9" s="145" t="s">
        <v>846</v>
      </c>
      <c r="B9" s="173" t="s">
        <v>830</v>
      </c>
      <c r="C9" s="176" t="s">
        <v>458</v>
      </c>
      <c r="D9" s="173" t="s">
        <v>847</v>
      </c>
      <c r="E9" s="146" t="s">
        <v>56</v>
      </c>
      <c r="F9" s="148" t="str">
        <f t="shared" si="0"/>
        <v>Risk to refuse transfer stations, composting site due to higher temperature (including increased hot days)</v>
      </c>
      <c r="G9" s="186" t="s">
        <v>848</v>
      </c>
      <c r="H9" s="71" t="s">
        <v>35</v>
      </c>
      <c r="I9" s="71" t="s">
        <v>35</v>
      </c>
      <c r="J9" s="71" t="s">
        <v>35</v>
      </c>
      <c r="K9" s="71" t="s">
        <v>35</v>
      </c>
      <c r="L9" s="71" t="s">
        <v>51</v>
      </c>
      <c r="M9" s="63" t="s">
        <v>849</v>
      </c>
      <c r="N9" s="64" t="s">
        <v>34</v>
      </c>
      <c r="O9" s="65" t="s">
        <v>850</v>
      </c>
      <c r="P9" s="66" t="s">
        <v>60</v>
      </c>
      <c r="Q9" s="67" t="s">
        <v>851</v>
      </c>
      <c r="R9" s="68" t="str">
        <f>IFERROR(VLOOKUP(INDEX(Validation!$O$12:$S$16, MATCH(P9,Validation!$M$12:$M$16,0),MATCH($N9,Validation!$O$10:$S$10,0)),Validation!$F$11:$G$35,2,FALSE), "")</f>
        <v>Moderate</v>
      </c>
      <c r="S9" s="68" t="str">
        <f>IFERROR(VLOOKUP(INDEX(Validation!$O$22:$S$26, MATCH($R9,Validation!$M$22:$M$26,0),MATCH(H9,Validation!$O$20:$S$20,0)),Validation!$I$11:$J$35,2,FALSE), "")</f>
        <v>Moderate</v>
      </c>
      <c r="T9" s="68" t="str">
        <f>IFERROR(VLOOKUP(INDEX(Validation!$O$22:$S$26, MATCH($R9,Validation!$M$22:$M$26,0),MATCH(I9,Validation!$O$20:$S$20,0)),Validation!$I$11:$J$35,2,FALSE), "")</f>
        <v>Moderate</v>
      </c>
      <c r="U9" s="68" t="str">
        <f>IFERROR(VLOOKUP(INDEX(Validation!$O$22:$S$26, MATCH($R9,Validation!$M$22:$M$26,0),MATCH(J9,Validation!$O$20:$S$20,0)),Validation!$I$11:$J$35,2,FALSE), "")</f>
        <v>Moderate</v>
      </c>
      <c r="V9" s="68" t="str">
        <f>IFERROR(VLOOKUP(INDEX(Validation!$O$22:$S$26, MATCH($R9,Validation!$M$22:$M$26,0),MATCH(K9,Validation!$O$20:$S$20,0)),Validation!$I$11:$J$35,2,FALSE), "")</f>
        <v>Moderate</v>
      </c>
      <c r="W9" s="68" t="str">
        <f>IFERROR(VLOOKUP(INDEX(Validation!$O$22:$S$26, MATCH($R9,Validation!$M$22:$M$26,0),MATCH(L9,Validation!$O$20:$S$20,0)),Validation!$I$11:$J$35,2,FALSE), "")</f>
        <v>High</v>
      </c>
      <c r="Y9" s="67"/>
    </row>
    <row r="10" spans="1:25" ht="122.25" customHeight="1" x14ac:dyDescent="0.35">
      <c r="A10" s="145" t="s">
        <v>852</v>
      </c>
      <c r="B10" s="173" t="s">
        <v>830</v>
      </c>
      <c r="C10" s="176" t="s">
        <v>458</v>
      </c>
      <c r="D10" s="173" t="s">
        <v>847</v>
      </c>
      <c r="E10" s="173" t="s">
        <v>71</v>
      </c>
      <c r="F10" s="148" t="str">
        <f t="shared" si="0"/>
        <v>Risk to refuse transfer stations, composting site due to increased fire weather</v>
      </c>
      <c r="G10" s="187" t="s">
        <v>853</v>
      </c>
      <c r="H10" s="71" t="s">
        <v>38</v>
      </c>
      <c r="I10" s="71" t="s">
        <v>34</v>
      </c>
      <c r="J10" s="71" t="s">
        <v>34</v>
      </c>
      <c r="K10" s="71" t="s">
        <v>35</v>
      </c>
      <c r="L10" s="71" t="s">
        <v>51</v>
      </c>
      <c r="M10" s="63" t="s">
        <v>854</v>
      </c>
      <c r="N10" s="64" t="s">
        <v>34</v>
      </c>
      <c r="O10" s="76" t="s">
        <v>855</v>
      </c>
      <c r="P10" s="66" t="s">
        <v>60</v>
      </c>
      <c r="Q10" s="67" t="s">
        <v>856</v>
      </c>
      <c r="R10" s="68" t="str">
        <f>IFERROR(VLOOKUP(INDEX(Validation!$O$12:$S$16, MATCH(P10,Validation!$M$12:$M$16,0),MATCH($N10,Validation!$O$10:$S$10,0)),Validation!$F$11:$G$35,2,FALSE), "")</f>
        <v>Moderate</v>
      </c>
      <c r="S10" s="68" t="str">
        <f>IFERROR(VLOOKUP(INDEX(Validation!$O$22:$S$26, MATCH($R10,Validation!$M$22:$M$26,0),MATCH(H10,Validation!$O$20:$S$20,0)),Validation!$I$11:$J$35,2,FALSE), "")</f>
        <v>Low</v>
      </c>
      <c r="T10" s="68" t="str">
        <f>IFERROR(VLOOKUP(INDEX(Validation!$O$22:$S$26, MATCH($R10,Validation!$M$22:$M$26,0),MATCH(I10,Validation!$O$20:$S$20,0)),Validation!$I$11:$J$35,2,FALSE), "")</f>
        <v>Moderate</v>
      </c>
      <c r="U10" s="68" t="str">
        <f>IFERROR(VLOOKUP(INDEX(Validation!$O$22:$S$26, MATCH($R10,Validation!$M$22:$M$26,0),MATCH(J10,Validation!$O$20:$S$20,0)),Validation!$I$11:$J$35,2,FALSE), "")</f>
        <v>Moderate</v>
      </c>
      <c r="V10" s="68" t="str">
        <f>IFERROR(VLOOKUP(INDEX(Validation!$O$22:$S$26, MATCH($R10,Validation!$M$22:$M$26,0),MATCH(K10,Validation!$O$20:$S$20,0)),Validation!$I$11:$J$35,2,FALSE), "")</f>
        <v>Moderate</v>
      </c>
      <c r="W10" s="68" t="str">
        <f>IFERROR(VLOOKUP(INDEX(Validation!$O$22:$S$26, MATCH($R10,Validation!$M$22:$M$26,0),MATCH(L10,Validation!$O$20:$S$20,0)),Validation!$I$11:$J$35,2,FALSE), "")</f>
        <v>High</v>
      </c>
      <c r="Y10" s="67"/>
    </row>
    <row r="11" spans="1:25" ht="71.150000000000006" customHeight="1" x14ac:dyDescent="0.35">
      <c r="A11" s="145" t="s">
        <v>857</v>
      </c>
      <c r="B11" s="173" t="s">
        <v>830</v>
      </c>
      <c r="C11" s="176" t="s">
        <v>458</v>
      </c>
      <c r="D11" s="173" t="s">
        <v>847</v>
      </c>
      <c r="E11" s="173" t="s">
        <v>134</v>
      </c>
      <c r="F11" s="148" t="str">
        <f t="shared" si="0"/>
        <v>Risk to refuse transfer stations, composting site due to extreme weather (wind and storms)</v>
      </c>
      <c r="G11" s="187" t="s">
        <v>858</v>
      </c>
      <c r="H11" s="71" t="s">
        <v>410</v>
      </c>
      <c r="I11" s="71" t="s">
        <v>38</v>
      </c>
      <c r="J11" s="71" t="s">
        <v>38</v>
      </c>
      <c r="K11" s="71" t="s">
        <v>38</v>
      </c>
      <c r="L11" s="71" t="s">
        <v>34</v>
      </c>
      <c r="M11" s="63" t="s">
        <v>859</v>
      </c>
      <c r="N11" s="64" t="s">
        <v>34</v>
      </c>
      <c r="O11" s="76" t="s">
        <v>860</v>
      </c>
      <c r="P11" s="66" t="s">
        <v>38</v>
      </c>
      <c r="Q11" s="67" t="s">
        <v>861</v>
      </c>
      <c r="R11" s="68" t="str">
        <f>IFERROR(VLOOKUP(INDEX(Validation!$O$12:$S$16, MATCH(P11,Validation!$M$12:$M$16,0),MATCH($N11,Validation!$O$10:$S$10,0)),Validation!$F$11:$G$35,2,FALSE), "")</f>
        <v>Moderate</v>
      </c>
      <c r="S11" s="68" t="str">
        <f>IFERROR(VLOOKUP(INDEX(Validation!$O$22:$S$26, MATCH($R11,Validation!$M$22:$M$26,0),MATCH(H11,Validation!$O$20:$S$20,0)),Validation!$I$11:$J$35,2,FALSE), "")</f>
        <v>Very Low</v>
      </c>
      <c r="T11" s="68" t="str">
        <f>IFERROR(VLOOKUP(INDEX(Validation!$O$22:$S$26, MATCH($R11,Validation!$M$22:$M$26,0),MATCH(I11,Validation!$O$20:$S$20,0)),Validation!$I$11:$J$35,2,FALSE), "")</f>
        <v>Low</v>
      </c>
      <c r="U11" s="68" t="str">
        <f>IFERROR(VLOOKUP(INDEX(Validation!$O$22:$S$26, MATCH($R11,Validation!$M$22:$M$26,0),MATCH(J11,Validation!$O$20:$S$20,0)),Validation!$I$11:$J$35,2,FALSE), "")</f>
        <v>Low</v>
      </c>
      <c r="V11" s="68" t="str">
        <f>IFERROR(VLOOKUP(INDEX(Validation!$O$22:$S$26, MATCH($R11,Validation!$M$22:$M$26,0),MATCH(K11,Validation!$O$20:$S$20,0)),Validation!$I$11:$J$35,2,FALSE), "")</f>
        <v>Low</v>
      </c>
      <c r="W11" s="68" t="str">
        <f>IFERROR(VLOOKUP(INDEX(Validation!$O$22:$S$26, MATCH($R11,Validation!$M$22:$M$26,0),MATCH(L11,Validation!$O$20:$S$20,0)),Validation!$I$11:$J$35,2,FALSE), "")</f>
        <v>Moderate</v>
      </c>
      <c r="Y11" s="67"/>
    </row>
    <row r="12" spans="1:25" ht="102.75" customHeight="1" x14ac:dyDescent="0.35">
      <c r="A12" s="145" t="s">
        <v>862</v>
      </c>
      <c r="B12" s="173" t="s">
        <v>830</v>
      </c>
      <c r="C12" s="176" t="s">
        <v>458</v>
      </c>
      <c r="D12" s="173" t="s">
        <v>863</v>
      </c>
      <c r="E12" s="173" t="s">
        <v>134</v>
      </c>
      <c r="F12" s="148" t="str">
        <f t="shared" si="0"/>
        <v>Risk to waste operations due to extreme weather (wind and storms)</v>
      </c>
      <c r="G12" s="187" t="s">
        <v>864</v>
      </c>
      <c r="H12" s="71" t="s">
        <v>35</v>
      </c>
      <c r="I12" s="71" t="s">
        <v>35</v>
      </c>
      <c r="J12" s="71" t="s">
        <v>35</v>
      </c>
      <c r="K12" s="71" t="s">
        <v>35</v>
      </c>
      <c r="L12" s="71" t="s">
        <v>51</v>
      </c>
      <c r="M12" s="63" t="s">
        <v>865</v>
      </c>
      <c r="N12" s="64" t="s">
        <v>34</v>
      </c>
      <c r="O12" s="76" t="s">
        <v>866</v>
      </c>
      <c r="P12" s="66" t="s">
        <v>60</v>
      </c>
      <c r="Q12" s="67" t="s">
        <v>867</v>
      </c>
      <c r="R12" s="68" t="str">
        <f>IFERROR(VLOOKUP(INDEX(Validation!$O$12:$S$16, MATCH(P12,Validation!$M$12:$M$16,0),MATCH($N12,Validation!$O$10:$S$10,0)),Validation!$F$11:$G$35,2,FALSE), "")</f>
        <v>Moderate</v>
      </c>
      <c r="S12" s="68" t="str">
        <f>IFERROR(VLOOKUP(INDEX(Validation!$O$22:$S$26, MATCH($R12,Validation!$M$22:$M$26,0),MATCH(H12,Validation!$O$20:$S$20,0)),Validation!$I$11:$J$35,2,FALSE), "")</f>
        <v>Moderate</v>
      </c>
      <c r="T12" s="68" t="str">
        <f>IFERROR(VLOOKUP(INDEX(Validation!$O$22:$S$26, MATCH($R12,Validation!$M$22:$M$26,0),MATCH(I12,Validation!$O$20:$S$20,0)),Validation!$I$11:$J$35,2,FALSE), "")</f>
        <v>Moderate</v>
      </c>
      <c r="U12" s="68" t="str">
        <f>IFERROR(VLOOKUP(INDEX(Validation!$O$22:$S$26, MATCH($R12,Validation!$M$22:$M$26,0),MATCH(J12,Validation!$O$20:$S$20,0)),Validation!$I$11:$J$35,2,FALSE), "")</f>
        <v>Moderate</v>
      </c>
      <c r="V12" s="68" t="str">
        <f>IFERROR(VLOOKUP(INDEX(Validation!$O$22:$S$26, MATCH($R12,Validation!$M$22:$M$26,0),MATCH(K12,Validation!$O$20:$S$20,0)),Validation!$I$11:$J$35,2,FALSE), "")</f>
        <v>Moderate</v>
      </c>
      <c r="W12" s="68" t="str">
        <f>IFERROR(VLOOKUP(INDEX(Validation!$O$22:$S$26, MATCH($R12,Validation!$M$22:$M$26,0),MATCH(L12,Validation!$O$20:$S$20,0)),Validation!$I$11:$J$35,2,FALSE), "")</f>
        <v>High</v>
      </c>
      <c r="Y12" s="67"/>
    </row>
    <row r="13" spans="1:25" ht="83.25" customHeight="1" x14ac:dyDescent="0.35">
      <c r="A13" s="145" t="s">
        <v>868</v>
      </c>
      <c r="B13" s="173" t="s">
        <v>830</v>
      </c>
      <c r="C13" s="176" t="s">
        <v>458</v>
      </c>
      <c r="D13" s="173" t="s">
        <v>863</v>
      </c>
      <c r="E13" s="173" t="s">
        <v>32</v>
      </c>
      <c r="F13" s="148" t="str">
        <f t="shared" si="0"/>
        <v>Risk to waste operations due to increased extreme rainfall and flooding</v>
      </c>
      <c r="G13" s="187" t="s">
        <v>869</v>
      </c>
      <c r="H13" s="71" t="s">
        <v>34</v>
      </c>
      <c r="I13" s="71" t="s">
        <v>34</v>
      </c>
      <c r="J13" s="71" t="s">
        <v>34</v>
      </c>
      <c r="K13" s="71" t="s">
        <v>35</v>
      </c>
      <c r="L13" s="71" t="s">
        <v>51</v>
      </c>
      <c r="M13" s="63" t="s">
        <v>870</v>
      </c>
      <c r="N13" s="64" t="s">
        <v>35</v>
      </c>
      <c r="O13" s="76" t="s">
        <v>871</v>
      </c>
      <c r="P13" s="66" t="s">
        <v>38</v>
      </c>
      <c r="Q13" s="67" t="s">
        <v>872</v>
      </c>
      <c r="R13" s="68" t="str">
        <f>IFERROR(VLOOKUP(INDEX(Validation!$O$12:$S$16, MATCH(P13,Validation!$M$12:$M$16,0),MATCH($N13,Validation!$O$10:$S$10,0)),Validation!$F$11:$G$35,2,FALSE), "")</f>
        <v>High</v>
      </c>
      <c r="S13" s="68" t="str">
        <f>IFERROR(VLOOKUP(INDEX(Validation!$O$22:$S$26, MATCH($R13,Validation!$M$22:$M$26,0),MATCH(H13,Validation!$O$20:$S$20,0)),Validation!$I$11:$J$35,2,FALSE), "")</f>
        <v>Moderate</v>
      </c>
      <c r="T13" s="68" t="str">
        <f>IFERROR(VLOOKUP(INDEX(Validation!$O$22:$S$26, MATCH($R13,Validation!$M$22:$M$26,0),MATCH(I13,Validation!$O$20:$S$20,0)),Validation!$I$11:$J$35,2,FALSE), "")</f>
        <v>Moderate</v>
      </c>
      <c r="U13" s="68" t="str">
        <f>IFERROR(VLOOKUP(INDEX(Validation!$O$22:$S$26, MATCH($R13,Validation!$M$22:$M$26,0),MATCH(J13,Validation!$O$20:$S$20,0)),Validation!$I$11:$J$35,2,FALSE), "")</f>
        <v>Moderate</v>
      </c>
      <c r="V13" s="68" t="str">
        <f>IFERROR(VLOOKUP(INDEX(Validation!$O$22:$S$26, MATCH($R13,Validation!$M$22:$M$26,0),MATCH(K13,Validation!$O$20:$S$20,0)),Validation!$I$11:$J$35,2,FALSE), "")</f>
        <v>High</v>
      </c>
      <c r="W13" s="68" t="str">
        <f>IFERROR(VLOOKUP(INDEX(Validation!$O$22:$S$26, MATCH($R13,Validation!$M$22:$M$26,0),MATCH(L13,Validation!$O$20:$S$20,0)),Validation!$I$11:$J$35,2,FALSE), "")</f>
        <v>Very High</v>
      </c>
      <c r="Y13" s="67"/>
    </row>
    <row r="14" spans="1:25" ht="118.5" customHeight="1" x14ac:dyDescent="0.35">
      <c r="A14" s="145" t="s">
        <v>873</v>
      </c>
      <c r="B14" s="173" t="s">
        <v>830</v>
      </c>
      <c r="C14" s="176" t="s">
        <v>458</v>
      </c>
      <c r="D14" s="173" t="s">
        <v>874</v>
      </c>
      <c r="E14" s="173" t="s">
        <v>48</v>
      </c>
      <c r="F14" s="148" t="str">
        <f t="shared" si="0"/>
        <v>Risk to waste management facilities due to dryness and drought</v>
      </c>
      <c r="G14" s="187" t="s">
        <v>875</v>
      </c>
      <c r="H14" s="71" t="s">
        <v>35</v>
      </c>
      <c r="I14" s="71" t="s">
        <v>35</v>
      </c>
      <c r="J14" s="71" t="s">
        <v>35</v>
      </c>
      <c r="K14" s="71" t="s">
        <v>51</v>
      </c>
      <c r="L14" s="71" t="s">
        <v>51</v>
      </c>
      <c r="M14" s="63" t="s">
        <v>876</v>
      </c>
      <c r="N14" s="64" t="s">
        <v>35</v>
      </c>
      <c r="O14" s="76" t="s">
        <v>877</v>
      </c>
      <c r="P14" s="66" t="s">
        <v>60</v>
      </c>
      <c r="Q14" s="67" t="s">
        <v>878</v>
      </c>
      <c r="R14" s="68" t="str">
        <f>IFERROR(VLOOKUP(INDEX(Validation!$O$12:$S$16, MATCH(P14,Validation!$M$12:$M$16,0),MATCH($N14,Validation!$O$10:$S$10,0)),Validation!$F$11:$G$35,2,FALSE), "")</f>
        <v>Moderate</v>
      </c>
      <c r="S14" s="68" t="str">
        <f>IFERROR(VLOOKUP(INDEX(Validation!$O$22:$S$26, MATCH($R14,Validation!$M$22:$M$26,0),MATCH(H14,Validation!$O$20:$S$20,0)),Validation!$I$11:$J$35,2,FALSE), "")</f>
        <v>Moderate</v>
      </c>
      <c r="T14" s="68" t="str">
        <f>IFERROR(VLOOKUP(INDEX(Validation!$O$22:$S$26, MATCH($R14,Validation!$M$22:$M$26,0),MATCH(I14,Validation!$O$20:$S$20,0)),Validation!$I$11:$J$35,2,FALSE), "")</f>
        <v>Moderate</v>
      </c>
      <c r="U14" s="68" t="str">
        <f>IFERROR(VLOOKUP(INDEX(Validation!$O$22:$S$26, MATCH($R14,Validation!$M$22:$M$26,0),MATCH(J14,Validation!$O$20:$S$20,0)),Validation!$I$11:$J$35,2,FALSE), "")</f>
        <v>Moderate</v>
      </c>
      <c r="V14" s="68" t="str">
        <f>IFERROR(VLOOKUP(INDEX(Validation!$O$22:$S$26, MATCH($R14,Validation!$M$22:$M$26,0),MATCH(K14,Validation!$O$20:$S$20,0)),Validation!$I$11:$J$35,2,FALSE), "")</f>
        <v>High</v>
      </c>
      <c r="W14" s="68" t="str">
        <f>IFERROR(VLOOKUP(INDEX(Validation!$O$22:$S$26, MATCH($R14,Validation!$M$22:$M$26,0),MATCH(L14,Validation!$O$20:$S$20,0)),Validation!$I$11:$J$35,2,FALSE), "")</f>
        <v>High</v>
      </c>
      <c r="Y14" s="67"/>
    </row>
    <row r="15" spans="1:25" ht="153" customHeight="1" x14ac:dyDescent="0.35">
      <c r="A15" s="145" t="s">
        <v>879</v>
      </c>
      <c r="B15" s="173" t="s">
        <v>830</v>
      </c>
      <c r="C15" s="176" t="s">
        <v>574</v>
      </c>
      <c r="D15" s="173" t="s">
        <v>874</v>
      </c>
      <c r="E15" s="173" t="s">
        <v>32</v>
      </c>
      <c r="F15" s="148" t="str">
        <f t="shared" si="0"/>
        <v>Risk to waste management facilities due to increased extreme rainfall and flooding</v>
      </c>
      <c r="G15" s="187" t="s">
        <v>1151</v>
      </c>
      <c r="H15" s="71" t="s">
        <v>34</v>
      </c>
      <c r="I15" s="71" t="s">
        <v>34</v>
      </c>
      <c r="J15" s="71" t="s">
        <v>34</v>
      </c>
      <c r="K15" s="71" t="s">
        <v>35</v>
      </c>
      <c r="L15" s="71" t="s">
        <v>35</v>
      </c>
      <c r="M15" s="63" t="s">
        <v>1152</v>
      </c>
      <c r="N15" s="64" t="s">
        <v>35</v>
      </c>
      <c r="O15" s="65" t="s">
        <v>880</v>
      </c>
      <c r="P15" s="66" t="s">
        <v>38</v>
      </c>
      <c r="Q15" s="67" t="s">
        <v>881</v>
      </c>
      <c r="R15" s="68" t="str">
        <f>IFERROR(VLOOKUP(INDEX(Validation!$O$12:$S$16, MATCH(P15,Validation!$M$12:$M$16,0),MATCH($N15,Validation!$O$10:$S$10,0)),Validation!$F$11:$G$35,2,FALSE), "")</f>
        <v>High</v>
      </c>
      <c r="S15" s="68" t="str">
        <f>IFERROR(VLOOKUP(INDEX(Validation!$O$22:$S$26, MATCH($R15,Validation!$M$22:$M$26,0),MATCH(H15,Validation!$O$20:$S$20,0)),Validation!$I$11:$J$35,2,FALSE), "")</f>
        <v>Moderate</v>
      </c>
      <c r="T15" s="68" t="str">
        <f>IFERROR(VLOOKUP(INDEX(Validation!$O$22:$S$26, MATCH($R15,Validation!$M$22:$M$26,0),MATCH(I15,Validation!$O$20:$S$20,0)),Validation!$I$11:$J$35,2,FALSE), "")</f>
        <v>Moderate</v>
      </c>
      <c r="U15" s="68" t="str">
        <f>IFERROR(VLOOKUP(INDEX(Validation!$O$22:$S$26, MATCH($R15,Validation!$M$22:$M$26,0),MATCH(J15,Validation!$O$20:$S$20,0)),Validation!$I$11:$J$35,2,FALSE), "")</f>
        <v>Moderate</v>
      </c>
      <c r="V15" s="68" t="str">
        <f>IFERROR(VLOOKUP(INDEX(Validation!$O$22:$S$26, MATCH($R15,Validation!$M$22:$M$26,0),MATCH(K15,Validation!$O$20:$S$20,0)),Validation!$I$11:$J$35,2,FALSE), "")</f>
        <v>High</v>
      </c>
      <c r="W15" s="68" t="str">
        <f>IFERROR(VLOOKUP(INDEX(Validation!$O$22:$S$26, MATCH($R15,Validation!$M$22:$M$26,0),MATCH(L15,Validation!$O$20:$S$20,0)),Validation!$I$11:$J$35,2,FALSE), "")</f>
        <v>High</v>
      </c>
      <c r="Y15" s="67"/>
    </row>
    <row r="16" spans="1:25" ht="78" customHeight="1" x14ac:dyDescent="0.35">
      <c r="A16" s="145" t="s">
        <v>882</v>
      </c>
      <c r="B16" s="173" t="s">
        <v>830</v>
      </c>
      <c r="C16" s="176" t="s">
        <v>574</v>
      </c>
      <c r="D16" s="173" t="s">
        <v>833</v>
      </c>
      <c r="E16" s="173" t="s">
        <v>612</v>
      </c>
      <c r="F16" s="148" t="str">
        <f t="shared" si="0"/>
        <v>Risk to landfills due to groundwater rise and/or salinity stress in low lying areas</v>
      </c>
      <c r="G16" s="149" t="s">
        <v>883</v>
      </c>
      <c r="H16" s="71" t="s">
        <v>38</v>
      </c>
      <c r="I16" s="71" t="s">
        <v>38</v>
      </c>
      <c r="J16" s="71" t="s">
        <v>38</v>
      </c>
      <c r="K16" s="71" t="s">
        <v>34</v>
      </c>
      <c r="L16" s="71" t="s">
        <v>35</v>
      </c>
      <c r="M16" s="63" t="s">
        <v>884</v>
      </c>
      <c r="N16" s="64" t="s">
        <v>35</v>
      </c>
      <c r="O16" s="65" t="s">
        <v>885</v>
      </c>
      <c r="P16" s="66" t="s">
        <v>38</v>
      </c>
      <c r="Q16" s="67" t="s">
        <v>886</v>
      </c>
      <c r="R16" s="68" t="str">
        <f>IFERROR(VLOOKUP(INDEX(Validation!$O$12:$S$16, MATCH(P16,Validation!$M$12:$M$16,0),MATCH($N16,Validation!$O$10:$S$10,0)),Validation!$F$11:$G$35,2,FALSE), "")</f>
        <v>High</v>
      </c>
      <c r="S16" s="68" t="str">
        <f>IFERROR(VLOOKUP(INDEX(Validation!$O$22:$S$26, MATCH($R16,Validation!$M$22:$M$26,0),MATCH(H16,Validation!$O$20:$S$20,0)),Validation!$I$11:$J$35,2,FALSE), "")</f>
        <v>Low</v>
      </c>
      <c r="T16" s="68" t="str">
        <f>IFERROR(VLOOKUP(INDEX(Validation!$O$22:$S$26, MATCH($R16,Validation!$M$22:$M$26,0),MATCH(I16,Validation!$O$20:$S$20,0)),Validation!$I$11:$J$35,2,FALSE), "")</f>
        <v>Low</v>
      </c>
      <c r="U16" s="68" t="str">
        <f>IFERROR(VLOOKUP(INDEX(Validation!$O$22:$S$26, MATCH($R16,Validation!$M$22:$M$26,0),MATCH(J16,Validation!$O$20:$S$20,0)),Validation!$I$11:$J$35,2,FALSE), "")</f>
        <v>Low</v>
      </c>
      <c r="V16" s="68" t="str">
        <f>IFERROR(VLOOKUP(INDEX(Validation!$O$22:$S$26, MATCH($R16,Validation!$M$22:$M$26,0),MATCH(K16,Validation!$O$20:$S$20,0)),Validation!$I$11:$J$35,2,FALSE), "")</f>
        <v>Moderate</v>
      </c>
      <c r="W16" s="68" t="str">
        <f>IFERROR(VLOOKUP(INDEX(Validation!$O$22:$S$26, MATCH($R16,Validation!$M$22:$M$26,0),MATCH(L16,Validation!$O$20:$S$20,0)),Validation!$I$11:$J$35,2,FALSE), "")</f>
        <v>High</v>
      </c>
      <c r="Y16" s="67"/>
    </row>
    <row r="17" spans="1:25" s="44" customFormat="1" ht="120.75" customHeight="1" x14ac:dyDescent="0.35">
      <c r="A17" s="145" t="s">
        <v>887</v>
      </c>
      <c r="B17" s="173" t="s">
        <v>830</v>
      </c>
      <c r="C17" s="176" t="s">
        <v>458</v>
      </c>
      <c r="D17" s="173" t="s">
        <v>833</v>
      </c>
      <c r="E17" s="173" t="s">
        <v>56</v>
      </c>
      <c r="F17" s="148" t="str">
        <f t="shared" si="0"/>
        <v>Risk to landfills due to higher temperature (including increased hot days)</v>
      </c>
      <c r="G17" s="149" t="s">
        <v>888</v>
      </c>
      <c r="H17" s="71" t="s">
        <v>38</v>
      </c>
      <c r="I17" s="71" t="s">
        <v>38</v>
      </c>
      <c r="J17" s="71" t="s">
        <v>34</v>
      </c>
      <c r="K17" s="71" t="s">
        <v>35</v>
      </c>
      <c r="L17" s="71" t="s">
        <v>35</v>
      </c>
      <c r="M17" s="63" t="s">
        <v>889</v>
      </c>
      <c r="N17" s="64" t="s">
        <v>34</v>
      </c>
      <c r="O17" s="65" t="s">
        <v>890</v>
      </c>
      <c r="P17" s="66" t="s">
        <v>60</v>
      </c>
      <c r="Q17" s="67" t="s">
        <v>891</v>
      </c>
      <c r="R17" s="68" t="str">
        <f>IFERROR(VLOOKUP(INDEX(Validation!$O$12:$S$16, MATCH(P17,Validation!$M$12:$M$16,0),MATCH($N17,Validation!$O$10:$S$10,0)),Validation!$F$11:$G$35,2,FALSE), "")</f>
        <v>Moderate</v>
      </c>
      <c r="S17" s="68" t="str">
        <f>IFERROR(VLOOKUP(INDEX(Validation!$O$22:$S$26, MATCH($R17,Validation!$M$22:$M$26,0),MATCH(H17,Validation!$O$20:$S$20,0)),Validation!$I$11:$J$35,2,FALSE), "")</f>
        <v>Low</v>
      </c>
      <c r="T17" s="68" t="str">
        <f>IFERROR(VLOOKUP(INDEX(Validation!$O$22:$S$26, MATCH($R17,Validation!$M$22:$M$26,0),MATCH(I17,Validation!$O$20:$S$20,0)),Validation!$I$11:$J$35,2,FALSE), "")</f>
        <v>Low</v>
      </c>
      <c r="U17" s="68" t="str">
        <f>IFERROR(VLOOKUP(INDEX(Validation!$O$22:$S$26, MATCH($R17,Validation!$M$22:$M$26,0),MATCH(J17,Validation!$O$20:$S$20,0)),Validation!$I$11:$J$35,2,FALSE), "")</f>
        <v>Moderate</v>
      </c>
      <c r="V17" s="68" t="str">
        <f>IFERROR(VLOOKUP(INDEX(Validation!$O$22:$S$26, MATCH($R17,Validation!$M$22:$M$26,0),MATCH(K17,Validation!$O$20:$S$20,0)),Validation!$I$11:$J$35,2,FALSE), "")</f>
        <v>Moderate</v>
      </c>
      <c r="W17" s="68" t="str">
        <f>IFERROR(VLOOKUP(INDEX(Validation!$O$22:$S$26, MATCH($R17,Validation!$M$22:$M$26,0),MATCH(L17,Validation!$O$20:$S$20,0)),Validation!$I$11:$J$35,2,FALSE), "")</f>
        <v>Moderate</v>
      </c>
      <c r="Y17" s="67"/>
    </row>
    <row r="18" spans="1:25" ht="117.75" customHeight="1" x14ac:dyDescent="0.35">
      <c r="A18" s="145" t="s">
        <v>892</v>
      </c>
      <c r="B18" s="173" t="s">
        <v>830</v>
      </c>
      <c r="C18" s="176" t="s">
        <v>574</v>
      </c>
      <c r="D18" s="173" t="s">
        <v>833</v>
      </c>
      <c r="E18" s="173" t="s">
        <v>64</v>
      </c>
      <c r="F18" s="148" t="str">
        <f t="shared" si="0"/>
        <v>Risk to landfills due to increasing landslides</v>
      </c>
      <c r="G18" s="149" t="s">
        <v>893</v>
      </c>
      <c r="H18" s="71" t="s">
        <v>34</v>
      </c>
      <c r="I18" s="71" t="s">
        <v>34</v>
      </c>
      <c r="J18" s="71" t="s">
        <v>34</v>
      </c>
      <c r="K18" s="71" t="s">
        <v>34</v>
      </c>
      <c r="L18" s="71" t="s">
        <v>35</v>
      </c>
      <c r="M18" s="42" t="s">
        <v>894</v>
      </c>
      <c r="N18" s="64" t="s">
        <v>35</v>
      </c>
      <c r="O18" s="65" t="s">
        <v>895</v>
      </c>
      <c r="P18" s="66" t="s">
        <v>38</v>
      </c>
      <c r="Q18" s="67" t="s">
        <v>896</v>
      </c>
      <c r="R18" s="68" t="str">
        <f>IFERROR(VLOOKUP(INDEX(Validation!$O$12:$S$16, MATCH(P18,Validation!$M$12:$M$16,0),MATCH($N18,Validation!$O$10:$S$10,0)),Validation!$F$11:$G$35,2,FALSE), "")</f>
        <v>High</v>
      </c>
      <c r="S18" s="68" t="str">
        <f>IFERROR(VLOOKUP(INDEX(Validation!$O$22:$S$26, MATCH($R18,Validation!$M$22:$M$26,0),MATCH(H18,Validation!$O$20:$S$20,0)),Validation!$I$11:$J$35,2,FALSE), "")</f>
        <v>Moderate</v>
      </c>
      <c r="T18" s="68" t="str">
        <f>IFERROR(VLOOKUP(INDEX(Validation!$O$22:$S$26, MATCH($R18,Validation!$M$22:$M$26,0),MATCH(I18,Validation!$O$20:$S$20,0)),Validation!$I$11:$J$35,2,FALSE), "")</f>
        <v>Moderate</v>
      </c>
      <c r="U18" s="68" t="str">
        <f>IFERROR(VLOOKUP(INDEX(Validation!$O$22:$S$26, MATCH($R18,Validation!$M$22:$M$26,0),MATCH(J18,Validation!$O$20:$S$20,0)),Validation!$I$11:$J$35,2,FALSE), "")</f>
        <v>Moderate</v>
      </c>
      <c r="V18" s="68" t="str">
        <f>IFERROR(VLOOKUP(INDEX(Validation!$O$22:$S$26, MATCH($R18,Validation!$M$22:$M$26,0),MATCH(K18,Validation!$O$20:$S$20,0)),Validation!$I$11:$J$35,2,FALSE), "")</f>
        <v>Moderate</v>
      </c>
      <c r="W18" s="68" t="str">
        <f>IFERROR(VLOOKUP(INDEX(Validation!$O$22:$S$26, MATCH($R18,Validation!$M$22:$M$26,0),MATCH(L18,Validation!$O$20:$S$20,0)),Validation!$I$11:$J$35,2,FALSE), "")</f>
        <v>High</v>
      </c>
      <c r="Y18" s="67"/>
    </row>
    <row r="19" spans="1:25" s="44" customFormat="1" ht="64.5" customHeight="1" x14ac:dyDescent="0.35">
      <c r="A19" s="145" t="s">
        <v>897</v>
      </c>
      <c r="B19" s="173" t="s">
        <v>830</v>
      </c>
      <c r="C19" s="176" t="s">
        <v>458</v>
      </c>
      <c r="D19" s="173" t="s">
        <v>898</v>
      </c>
      <c r="E19" s="173" t="s">
        <v>56</v>
      </c>
      <c r="F19" s="148" t="str">
        <f t="shared" si="0"/>
        <v>Risk to contracted staff due to higher temperature (including increased hot days)</v>
      </c>
      <c r="G19" s="149" t="s">
        <v>899</v>
      </c>
      <c r="H19" s="71" t="s">
        <v>38</v>
      </c>
      <c r="I19" s="71" t="s">
        <v>34</v>
      </c>
      <c r="J19" s="71" t="s">
        <v>34</v>
      </c>
      <c r="K19" s="71" t="s">
        <v>35</v>
      </c>
      <c r="L19" s="71" t="s">
        <v>51</v>
      </c>
      <c r="M19" s="63" t="s">
        <v>900</v>
      </c>
      <c r="N19" s="64" t="s">
        <v>35</v>
      </c>
      <c r="O19" s="65" t="s">
        <v>901</v>
      </c>
      <c r="P19" s="66" t="s">
        <v>60</v>
      </c>
      <c r="Q19" s="67" t="s">
        <v>902</v>
      </c>
      <c r="R19" s="68" t="str">
        <f>IFERROR(VLOOKUP(INDEX(Validation!$O$12:$S$16, MATCH(P19,Validation!$M$12:$M$16,0),MATCH($N19,Validation!$O$10:$S$10,0)),Validation!$F$11:$G$35,2,FALSE), "")</f>
        <v>Moderate</v>
      </c>
      <c r="S19" s="68" t="str">
        <f>IFERROR(VLOOKUP(INDEX(Validation!$O$22:$S$26, MATCH($R19,Validation!$M$22:$M$26,0),MATCH(H19,Validation!$O$20:$S$20,0)),Validation!$I$11:$J$35,2,FALSE), "")</f>
        <v>Low</v>
      </c>
      <c r="T19" s="68" t="str">
        <f>IFERROR(VLOOKUP(INDEX(Validation!$O$22:$S$26, MATCH($R19,Validation!$M$22:$M$26,0),MATCH(I19,Validation!$O$20:$S$20,0)),Validation!$I$11:$J$35,2,FALSE), "")</f>
        <v>Moderate</v>
      </c>
      <c r="U19" s="68" t="str">
        <f>IFERROR(VLOOKUP(INDEX(Validation!$O$22:$S$26, MATCH($R19,Validation!$M$22:$M$26,0),MATCH(J19,Validation!$O$20:$S$20,0)),Validation!$I$11:$J$35,2,FALSE), "")</f>
        <v>Moderate</v>
      </c>
      <c r="V19" s="68" t="str">
        <f>IFERROR(VLOOKUP(INDEX(Validation!$O$22:$S$26, MATCH($R19,Validation!$M$22:$M$26,0),MATCH(K19,Validation!$O$20:$S$20,0)),Validation!$I$11:$J$35,2,FALSE), "")</f>
        <v>Moderate</v>
      </c>
      <c r="W19" s="68" t="str">
        <f>IFERROR(VLOOKUP(INDEX(Validation!$O$22:$S$26, MATCH($R19,Validation!$M$22:$M$26,0),MATCH(L19,Validation!$O$20:$S$20,0)),Validation!$I$11:$J$35,2,FALSE), "")</f>
        <v>High</v>
      </c>
      <c r="Y19" s="67"/>
    </row>
    <row r="20" spans="1:25" ht="25.5" customHeight="1" x14ac:dyDescent="0.35">
      <c r="A20" s="60"/>
      <c r="B20" s="99"/>
      <c r="C20" s="99"/>
      <c r="D20" s="99"/>
      <c r="E20" s="99"/>
      <c r="F20" s="99"/>
      <c r="G20" s="99"/>
      <c r="H20" s="71"/>
      <c r="I20" s="71"/>
      <c r="J20" s="71"/>
      <c r="K20" s="71"/>
      <c r="L20" s="71"/>
      <c r="M20" s="63"/>
      <c r="N20" s="64"/>
      <c r="O20" s="65"/>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c r="Y20" s="67"/>
    </row>
    <row r="21" spans="1:25" ht="32.25" customHeight="1" x14ac:dyDescent="0.35">
      <c r="A21" s="60"/>
      <c r="B21" s="99"/>
      <c r="C21" s="99"/>
      <c r="D21" s="99"/>
      <c r="E21" s="99"/>
      <c r="F21" s="99"/>
      <c r="G21" s="99"/>
      <c r="H21" s="71"/>
      <c r="I21" s="71"/>
      <c r="J21" s="71"/>
      <c r="K21" s="71"/>
      <c r="L21" s="71"/>
      <c r="M21" s="63"/>
      <c r="N21" s="64"/>
      <c r="O21" s="65"/>
      <c r="P21" s="66"/>
      <c r="Q21" s="67"/>
      <c r="R21" s="68" t="str">
        <f>IFERROR(VLOOKUP(INDEX(Validation!$O$12:$S$16, MATCH(P21,Validation!$M$12:$M$16,0),MATCH($N21,Validation!$O$10:$S$10,0)),Validation!$F$11:$G$35,2,FALSE), "")</f>
        <v/>
      </c>
      <c r="S21" s="68" t="str">
        <f>IFERROR(VLOOKUP(INDEX(Validation!$O$22:$S$26, MATCH($R21,Validation!$M$22:$M$26,0),MATCH(H21,Validation!$O$20:$S$20,0)),Validation!$I$11:$J$35,2,FALSE), "")</f>
        <v/>
      </c>
      <c r="T21" s="68" t="str">
        <f>IFERROR(VLOOKUP(INDEX(Validation!$O$22:$S$26, MATCH($R21,Validation!$M$22:$M$26,0),MATCH(I21,Validation!$O$20:$S$20,0)),Validation!$I$11:$J$35,2,FALSE), "")</f>
        <v/>
      </c>
      <c r="U21" s="68" t="str">
        <f>IFERROR(VLOOKUP(INDEX(Validation!$O$22:$S$26, MATCH($R21,Validation!$M$22:$M$26,0),MATCH(J21,Validation!$O$20:$S$20,0)),Validation!$I$11:$J$35,2,FALSE), "")</f>
        <v/>
      </c>
      <c r="V21" s="68" t="str">
        <f>IFERROR(VLOOKUP(INDEX(Validation!$O$22:$S$26, MATCH($R21,Validation!$M$22:$M$26,0),MATCH(K21,Validation!$O$20:$S$20,0)),Validation!$I$11:$J$35,2,FALSE), "")</f>
        <v/>
      </c>
      <c r="W21" s="68" t="str">
        <f>IFERROR(VLOOKUP(INDEX(Validation!$O$22:$S$26, MATCH($R21,Validation!$M$22:$M$26,0),MATCH(L21,Validation!$O$20:$S$20,0)),Validation!$I$11:$J$35,2,FALSE), "")</f>
        <v/>
      </c>
      <c r="Y21" s="67"/>
    </row>
    <row r="22" spans="1:25" ht="33" customHeight="1" x14ac:dyDescent="0.35">
      <c r="A22" s="60"/>
      <c r="B22" s="99"/>
      <c r="C22" s="99"/>
      <c r="D22" s="99"/>
      <c r="E22" s="99"/>
      <c r="F22" s="99"/>
      <c r="G22" s="99"/>
      <c r="H22" s="71"/>
      <c r="I22" s="71"/>
      <c r="J22" s="71"/>
      <c r="K22" s="71"/>
      <c r="L22" s="71"/>
      <c r="M22" s="63"/>
      <c r="N22" s="64"/>
      <c r="O22" s="65"/>
      <c r="P22" s="66"/>
      <c r="Q22" s="67"/>
      <c r="R22" s="68" t="str">
        <f>IFERROR(VLOOKUP(INDEX(Validation!$O$12:$S$16, MATCH(P22,Validation!$M$12:$M$16,0),MATCH($N22,Validation!$O$10:$S$10,0)),Validation!$F$11:$G$35,2,FALSE), "")</f>
        <v/>
      </c>
      <c r="S22" s="68" t="str">
        <f>IFERROR(VLOOKUP(INDEX(Validation!$O$22:$S$26, MATCH($R22,Validation!$M$22:$M$26,0),MATCH(H22,Validation!$O$20:$S$20,0)),Validation!$I$11:$J$35,2,FALSE), "")</f>
        <v/>
      </c>
      <c r="T22" s="68" t="str">
        <f>IFERROR(VLOOKUP(INDEX(Validation!$O$22:$S$26, MATCH($R22,Validation!$M$22:$M$26,0),MATCH(I22,Validation!$O$20:$S$20,0)),Validation!$I$11:$J$35,2,FALSE), "")</f>
        <v/>
      </c>
      <c r="U22" s="68" t="str">
        <f>IFERROR(VLOOKUP(INDEX(Validation!$O$22:$S$26, MATCH($R22,Validation!$M$22:$M$26,0),MATCH(J22,Validation!$O$20:$S$20,0)),Validation!$I$11:$J$35,2,FALSE), "")</f>
        <v/>
      </c>
      <c r="V22" s="68" t="str">
        <f>IFERROR(VLOOKUP(INDEX(Validation!$O$22:$S$26, MATCH($R22,Validation!$M$22:$M$26,0),MATCH(K22,Validation!$O$20:$S$20,0)),Validation!$I$11:$J$35,2,FALSE), "")</f>
        <v/>
      </c>
      <c r="W22" s="68" t="str">
        <f>IFERROR(VLOOKUP(INDEX(Validation!$O$22:$S$26, MATCH($R22,Validation!$M$22:$M$26,0),MATCH(L22,Validation!$O$20:$S$20,0)),Validation!$I$11:$J$35,2,FALSE), "")</f>
        <v/>
      </c>
      <c r="Y22" s="67"/>
    </row>
    <row r="23" spans="1:25" ht="30.75" customHeight="1" x14ac:dyDescent="0.35">
      <c r="A23" s="60"/>
      <c r="B23" s="99"/>
      <c r="C23" s="99"/>
      <c r="D23" s="99"/>
      <c r="E23" s="99"/>
      <c r="F23" s="99"/>
      <c r="G23" s="99"/>
      <c r="H23" s="71"/>
      <c r="I23" s="71"/>
      <c r="J23" s="71"/>
      <c r="K23" s="71"/>
      <c r="L23" s="71"/>
      <c r="M23" s="63"/>
      <c r="N23" s="64"/>
      <c r="O23" s="65"/>
      <c r="P23" s="66"/>
      <c r="Q23" s="67"/>
      <c r="R23" s="68" t="str">
        <f>IFERROR(VLOOKUP(INDEX(Validation!$O$12:$S$16, MATCH(P23,Validation!$M$12:$M$16,0),MATCH($N23,Validation!$O$10:$S$10,0)),Validation!$F$11:$G$35,2,FALSE), "")</f>
        <v/>
      </c>
      <c r="S23" s="68" t="str">
        <f>IFERROR(VLOOKUP(INDEX(Validation!$O$22:$S$26, MATCH($R23,Validation!$M$22:$M$26,0),MATCH(H23,Validation!$O$20:$S$20,0)),Validation!$I$11:$J$35,2,FALSE), "")</f>
        <v/>
      </c>
      <c r="T23" s="68" t="str">
        <f>IFERROR(VLOOKUP(INDEX(Validation!$O$22:$S$26, MATCH($R23,Validation!$M$22:$M$26,0),MATCH(I23,Validation!$O$20:$S$20,0)),Validation!$I$11:$J$35,2,FALSE), "")</f>
        <v/>
      </c>
      <c r="U23" s="68" t="str">
        <f>IFERROR(VLOOKUP(INDEX(Validation!$O$22:$S$26, MATCH($R23,Validation!$M$22:$M$26,0),MATCH(J23,Validation!$O$20:$S$20,0)),Validation!$I$11:$J$35,2,FALSE), "")</f>
        <v/>
      </c>
      <c r="V23" s="68" t="str">
        <f>IFERROR(VLOOKUP(INDEX(Validation!$O$22:$S$26, MATCH($R23,Validation!$M$22:$M$26,0),MATCH(K23,Validation!$O$20:$S$20,0)),Validation!$I$11:$J$35,2,FALSE), "")</f>
        <v/>
      </c>
      <c r="W23" s="68" t="str">
        <f>IFERROR(VLOOKUP(INDEX(Validation!$O$22:$S$26, MATCH($R23,Validation!$M$22:$M$26,0),MATCH(L23,Validation!$O$20:$S$20,0)),Validation!$I$11:$J$35,2,FALSE), "")</f>
        <v/>
      </c>
      <c r="Y23" s="67"/>
    </row>
    <row r="24" spans="1:25" ht="28.5" customHeight="1" x14ac:dyDescent="0.35">
      <c r="A24" s="60"/>
      <c r="B24" s="99"/>
      <c r="C24" s="99"/>
      <c r="D24" s="99"/>
      <c r="E24" s="99"/>
      <c r="F24" s="99"/>
      <c r="G24" s="99"/>
      <c r="H24" s="71"/>
      <c r="I24" s="71"/>
      <c r="J24" s="71"/>
      <c r="K24" s="71"/>
      <c r="L24" s="71"/>
      <c r="M24" s="63"/>
      <c r="N24" s="64"/>
      <c r="O24" s="65"/>
      <c r="P24" s="66"/>
      <c r="Q24" s="67"/>
      <c r="R24" s="68" t="str">
        <f>IFERROR(VLOOKUP(INDEX(Validation!$O$12:$S$16, MATCH(P24,Validation!$M$12:$M$16,0),MATCH($N24,Validation!$O$10:$S$10,0)),Validation!$F$11:$G$35,2,FALSE), "")</f>
        <v/>
      </c>
      <c r="S24" s="68" t="str">
        <f>IFERROR(VLOOKUP(INDEX(Validation!$O$22:$S$26, MATCH($R24,Validation!$M$22:$M$26,0),MATCH(H24,Validation!$O$20:$S$20,0)),Validation!$I$11:$J$35,2,FALSE), "")</f>
        <v/>
      </c>
      <c r="T24" s="68" t="str">
        <f>IFERROR(VLOOKUP(INDEX(Validation!$O$22:$S$26, MATCH($R24,Validation!$M$22:$M$26,0),MATCH(I24,Validation!$O$20:$S$20,0)),Validation!$I$11:$J$35,2,FALSE), "")</f>
        <v/>
      </c>
      <c r="U24" s="68" t="str">
        <f>IFERROR(VLOOKUP(INDEX(Validation!$O$22:$S$26, MATCH($R24,Validation!$M$22:$M$26,0),MATCH(J24,Validation!$O$20:$S$20,0)),Validation!$I$11:$J$35,2,FALSE), "")</f>
        <v/>
      </c>
      <c r="V24" s="68" t="str">
        <f>IFERROR(VLOOKUP(INDEX(Validation!$O$22:$S$26, MATCH($R24,Validation!$M$22:$M$26,0),MATCH(K24,Validation!$O$20:$S$20,0)),Validation!$I$11:$J$35,2,FALSE), "")</f>
        <v/>
      </c>
      <c r="W24" s="68" t="str">
        <f>IFERROR(VLOOKUP(INDEX(Validation!$O$22:$S$26, MATCH($R24,Validation!$M$22:$M$26,0),MATCH(L24,Validation!$O$20:$S$20,0)),Validation!$I$11:$J$35,2,FALSE), "")</f>
        <v/>
      </c>
      <c r="Y24" s="67"/>
    </row>
    <row r="25" spans="1:25" x14ac:dyDescent="0.35">
      <c r="A25" s="60"/>
      <c r="B25" s="99"/>
      <c r="C25" s="99"/>
      <c r="D25" s="99"/>
      <c r="E25" s="99"/>
      <c r="F25" s="99"/>
      <c r="G25" s="99"/>
      <c r="H25" s="71"/>
      <c r="I25" s="71"/>
      <c r="J25" s="71"/>
      <c r="K25" s="71"/>
      <c r="L25" s="71"/>
      <c r="M25" s="63"/>
      <c r="N25" s="64"/>
      <c r="O25" s="65"/>
      <c r="P25" s="66"/>
      <c r="Q25" s="67"/>
      <c r="R25" s="68" t="str">
        <f>IFERROR(VLOOKUP(INDEX(Validation!$O$12:$S$16, MATCH(P25,Validation!$M$12:$M$16,0),MATCH($N25,Validation!$O$10:$S$10,0)),Validation!$F$11:$G$35,2,FALSE), "")</f>
        <v/>
      </c>
      <c r="S25" s="68" t="str">
        <f>IFERROR(VLOOKUP(INDEX(Validation!$O$22:$S$26, MATCH($R25,Validation!$M$22:$M$26,0),MATCH(H25,Validation!$O$20:$S$20,0)),Validation!$I$11:$J$35,2,FALSE), "")</f>
        <v/>
      </c>
      <c r="T25" s="68" t="str">
        <f>IFERROR(VLOOKUP(INDEX(Validation!$O$22:$S$26, MATCH($R25,Validation!$M$22:$M$26,0),MATCH(I25,Validation!$O$20:$S$20,0)),Validation!$I$11:$J$35,2,FALSE), "")</f>
        <v/>
      </c>
      <c r="U25" s="68" t="str">
        <f>IFERROR(VLOOKUP(INDEX(Validation!$O$22:$S$26, MATCH($R25,Validation!$M$22:$M$26,0),MATCH(J25,Validation!$O$20:$S$20,0)),Validation!$I$11:$J$35,2,FALSE), "")</f>
        <v/>
      </c>
      <c r="V25" s="68" t="str">
        <f>IFERROR(VLOOKUP(INDEX(Validation!$O$22:$S$26, MATCH($R25,Validation!$M$22:$M$26,0),MATCH(K25,Validation!$O$20:$S$20,0)),Validation!$I$11:$J$35,2,FALSE), "")</f>
        <v/>
      </c>
      <c r="W25" s="68" t="str">
        <f>IFERROR(VLOOKUP(INDEX(Validation!$O$22:$S$26, MATCH($R25,Validation!$M$22:$M$26,0),MATCH(L25,Validation!$O$20:$S$20,0)),Validation!$I$11:$J$35,2,FALSE), "")</f>
        <v/>
      </c>
      <c r="Y25" s="67"/>
    </row>
  </sheetData>
  <mergeCells count="16">
    <mergeCell ref="Y4:Y5"/>
    <mergeCell ref="Q4:Q5"/>
    <mergeCell ref="R4:R5"/>
    <mergeCell ref="S4:W4"/>
    <mergeCell ref="O4:O5"/>
    <mergeCell ref="A4:A5"/>
    <mergeCell ref="B4:B5"/>
    <mergeCell ref="D4:D5"/>
    <mergeCell ref="E4:E5"/>
    <mergeCell ref="P4:P5"/>
    <mergeCell ref="F4:F5"/>
    <mergeCell ref="H4:L4"/>
    <mergeCell ref="M4:M5"/>
    <mergeCell ref="N4:N5"/>
    <mergeCell ref="G4:G5"/>
    <mergeCell ref="C4:C5"/>
  </mergeCells>
  <phoneticPr fontId="16" type="noConversion"/>
  <conditionalFormatting sqref="R6:R25">
    <cfRule type="expression" dxfId="17" priority="1">
      <formula>R6= "Extreme"</formula>
    </cfRule>
    <cfRule type="expression" dxfId="16" priority="2">
      <formula>R6= "High"</formula>
    </cfRule>
    <cfRule type="expression" dxfId="15" priority="3">
      <formula>R6= "Moderate"</formula>
    </cfRule>
    <cfRule type="expression" dxfId="14" priority="4">
      <formula>R6= "Low"</formula>
    </cfRule>
  </conditionalFormatting>
  <conditionalFormatting sqref="S6:W25">
    <cfRule type="expression" dxfId="13" priority="5">
      <formula>S6="Very low"</formula>
    </cfRule>
    <cfRule type="expression" dxfId="12" priority="6">
      <formula>S6= "Very High"</formula>
    </cfRule>
    <cfRule type="expression" dxfId="11" priority="7">
      <formula>S6= "High"</formula>
    </cfRule>
    <cfRule type="expression" dxfId="10" priority="8">
      <formula>S6= "Moderate"</formula>
    </cfRule>
    <cfRule type="expression" dxfId="9" priority="9">
      <formula>S6= "Low"</formula>
    </cfRule>
  </conditionalFormatting>
  <pageMargins left="0.70866141732283472" right="0.70866141732283472" top="0.74803149606299213" bottom="0.74803149606299213" header="0.31496062992125984" footer="0.31496062992125984"/>
  <pageSetup paperSize="8" scale="54" fitToHeight="0" orientation="landscape" r:id="rId1"/>
  <headerFooter>
    <oddFooter>&amp;A</oddFooter>
  </headerFooter>
  <rowBreaks count="1" manualBreakCount="1">
    <brk id="13" max="2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CECB31E-0E27-4BE8-B69E-2A5E63E622C4}">
          <x14:formula1>
            <xm:f>Lists!$A$2:$A$16</xm:f>
          </x14:formula1>
          <xm:sqref>E6:E19</xm:sqref>
        </x14:dataValidation>
        <x14:dataValidation type="list" allowBlank="1" showInputMessage="1" showErrorMessage="1" xr:uid="{A6FBAD2F-D40C-4AF4-9E9D-EBB0B57A3DA3}">
          <x14:formula1>
            <xm:f>Validation!$B$18:$B$22</xm:f>
          </x14:formula1>
          <xm:sqref>P6:P13 P15:P16 P18 P20:P25</xm:sqref>
        </x14:dataValidation>
        <x14:dataValidation type="list" allowBlank="1" showInputMessage="1" showErrorMessage="1" xr:uid="{1BA06455-932C-4081-9C6E-07C0945AD6AA}">
          <x14:formula1>
            <xm:f>Validation!$B$25:$B$29</xm:f>
          </x14:formula1>
          <xm:sqref>N6:N13 N15:N16 N18 N20:N25</xm:sqref>
        </x14:dataValidation>
        <x14:dataValidation type="list" allowBlank="1" showInputMessage="1" showErrorMessage="1" xr:uid="{F4D21D3F-F8E3-4BF9-B5C3-79084710A579}">
          <x14:formula1>
            <xm:f>Validation!$B$4:$B$8</xm:f>
          </x14:formula1>
          <xm:sqref>H6:L13 H15:L16 H18:L18 H20:L25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2665-022D-4A9C-8F9C-F589E73FDCB7}">
  <sheetPr>
    <tabColor rgb="FFFFC000"/>
  </sheetPr>
  <dimension ref="A1:X41"/>
  <sheetViews>
    <sheetView showGridLines="0" showRuler="0" view="pageBreakPreview" zoomScaleNormal="70" zoomScaleSheetLayoutView="10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7.7265625" style="44" customWidth="1"/>
    <col min="2" max="2" width="10.7265625" style="44" hidden="1" customWidth="1"/>
    <col min="3" max="3" width="11.26953125" style="44" hidden="1" customWidth="1"/>
    <col min="4" max="4" width="13" style="44" customWidth="1"/>
    <col min="5" max="5" width="13.54296875" style="44" customWidth="1"/>
    <col min="6" max="6" width="26.7265625" style="44" customWidth="1"/>
    <col min="7" max="7" width="48" style="44" customWidth="1"/>
    <col min="8" max="8" width="9.7265625" style="81" customWidth="1"/>
    <col min="9" max="12" width="11.453125" style="81" customWidth="1"/>
    <col min="13" max="13" width="33.7265625" style="44" customWidth="1"/>
    <col min="14" max="14" width="14.26953125" style="81" customWidth="1"/>
    <col min="15" max="15" width="31.7265625" style="85" customWidth="1"/>
    <col min="16" max="16" width="11.26953125" style="81" customWidth="1"/>
    <col min="17" max="17" width="36.26953125" style="44" customWidth="1"/>
    <col min="18" max="18" width="16.453125" style="73" hidden="1" customWidth="1"/>
    <col min="19" max="19" width="10.54296875" style="73" customWidth="1"/>
    <col min="20" max="20" width="10" style="73" customWidth="1"/>
    <col min="21" max="21" width="10.7265625" style="73" customWidth="1"/>
    <col min="22" max="22" width="10" style="73" customWidth="1"/>
    <col min="23" max="23" width="10.26953125" style="73" customWidth="1"/>
    <col min="24" max="16384" width="9.26953125" style="50"/>
  </cols>
  <sheetData>
    <row r="1" spans="1:24" ht="26" x14ac:dyDescent="0.35">
      <c r="A1" s="43" t="s">
        <v>4</v>
      </c>
      <c r="G1" s="45"/>
      <c r="M1" s="45"/>
      <c r="N1" s="82"/>
      <c r="O1" s="83"/>
      <c r="P1" s="82"/>
      <c r="Q1" s="45"/>
      <c r="R1" s="46"/>
      <c r="S1" s="47"/>
      <c r="T1" s="48"/>
      <c r="U1" s="48"/>
      <c r="V1" s="48"/>
      <c r="W1" s="49"/>
    </row>
    <row r="2" spans="1:24" ht="23.5" x14ac:dyDescent="0.35">
      <c r="A2" s="51" t="s">
        <v>5</v>
      </c>
      <c r="B2" s="51"/>
      <c r="C2" s="51"/>
      <c r="G2" s="45"/>
      <c r="M2" s="45"/>
      <c r="N2" s="82"/>
      <c r="O2" s="83"/>
      <c r="P2" s="82"/>
      <c r="Q2" s="45"/>
      <c r="R2" s="46"/>
      <c r="S2" s="47"/>
      <c r="T2" s="48"/>
      <c r="U2" s="48"/>
      <c r="V2" s="48"/>
      <c r="W2" s="49"/>
    </row>
    <row r="3" spans="1:24" ht="15.5" x14ac:dyDescent="0.35">
      <c r="A3" s="84" t="s">
        <v>903</v>
      </c>
      <c r="G3" s="45"/>
      <c r="M3" s="45"/>
      <c r="N3" s="82"/>
      <c r="O3" s="83"/>
      <c r="P3" s="82"/>
      <c r="Q3" s="45"/>
      <c r="R3" s="46"/>
      <c r="S3" s="47"/>
      <c r="T3" s="48"/>
      <c r="U3" s="48"/>
      <c r="V3" s="48"/>
      <c r="W3" s="49"/>
    </row>
    <row r="4" spans="1:24" ht="25.5" customHeight="1" x14ac:dyDescent="0.35">
      <c r="A4" s="227" t="s">
        <v>7</v>
      </c>
      <c r="B4" s="227" t="s">
        <v>8</v>
      </c>
      <c r="C4" s="53"/>
      <c r="D4" s="227" t="s">
        <v>9</v>
      </c>
      <c r="E4" s="227" t="s">
        <v>10</v>
      </c>
      <c r="F4" s="227" t="s">
        <v>11</v>
      </c>
      <c r="G4" s="229" t="s">
        <v>12</v>
      </c>
      <c r="H4" s="217" t="s">
        <v>13</v>
      </c>
      <c r="I4" s="217"/>
      <c r="J4" s="217"/>
      <c r="K4" s="217"/>
      <c r="L4" s="217"/>
      <c r="M4" s="218" t="s">
        <v>14</v>
      </c>
      <c r="N4" s="218" t="s">
        <v>15</v>
      </c>
      <c r="O4" s="231" t="s">
        <v>16</v>
      </c>
      <c r="P4" s="218" t="s">
        <v>17</v>
      </c>
      <c r="Q4" s="218" t="s">
        <v>18</v>
      </c>
      <c r="R4" s="220" t="s">
        <v>19</v>
      </c>
      <c r="S4" s="222" t="s">
        <v>20</v>
      </c>
      <c r="T4" s="223"/>
      <c r="U4" s="223"/>
      <c r="V4" s="223"/>
      <c r="W4" s="224"/>
    </row>
    <row r="5" spans="1:24" ht="39" customHeight="1" x14ac:dyDescent="0.35">
      <c r="A5" s="227"/>
      <c r="B5" s="227"/>
      <c r="C5" s="53"/>
      <c r="D5" s="227"/>
      <c r="E5" s="227"/>
      <c r="F5" s="227"/>
      <c r="G5" s="230"/>
      <c r="H5" s="55" t="s">
        <v>24</v>
      </c>
      <c r="I5" s="55" t="s">
        <v>25</v>
      </c>
      <c r="J5" s="55" t="s">
        <v>26</v>
      </c>
      <c r="K5" s="55" t="s">
        <v>27</v>
      </c>
      <c r="L5" s="55" t="s">
        <v>28</v>
      </c>
      <c r="M5" s="219"/>
      <c r="N5" s="219"/>
      <c r="O5" s="232"/>
      <c r="P5" s="219"/>
      <c r="Q5" s="219"/>
      <c r="R5" s="221"/>
      <c r="S5" s="58" t="s">
        <v>24</v>
      </c>
      <c r="T5" s="58" t="s">
        <v>25</v>
      </c>
      <c r="U5" s="58" t="s">
        <v>26</v>
      </c>
      <c r="V5" s="58" t="s">
        <v>27</v>
      </c>
      <c r="W5" s="58" t="s">
        <v>28</v>
      </c>
    </row>
    <row r="6" spans="1:24" ht="83.25" customHeight="1" x14ac:dyDescent="0.35">
      <c r="A6" s="140" t="s">
        <v>904</v>
      </c>
      <c r="B6" s="141" t="s">
        <v>905</v>
      </c>
      <c r="C6" s="141"/>
      <c r="D6" s="172" t="s">
        <v>906</v>
      </c>
      <c r="E6" s="141" t="s">
        <v>90</v>
      </c>
      <c r="F6" s="188" t="s">
        <v>907</v>
      </c>
      <c r="G6" s="189" t="s">
        <v>908</v>
      </c>
      <c r="H6" s="71" t="s">
        <v>34</v>
      </c>
      <c r="I6" s="71" t="s">
        <v>34</v>
      </c>
      <c r="J6" s="71" t="s">
        <v>34</v>
      </c>
      <c r="K6" s="71" t="s">
        <v>34</v>
      </c>
      <c r="L6" s="71" t="s">
        <v>35</v>
      </c>
      <c r="M6" s="42" t="s">
        <v>909</v>
      </c>
      <c r="N6" s="64" t="s">
        <v>38</v>
      </c>
      <c r="O6" s="76" t="s">
        <v>910</v>
      </c>
      <c r="P6" s="66" t="s">
        <v>60</v>
      </c>
      <c r="Q6" s="67" t="s">
        <v>911</v>
      </c>
      <c r="R6" s="68" t="str">
        <f>IFERROR(VLOOKUP(INDEX(Validation!$O$12:$S$16, MATCH(P6,Validation!$M$12:$M$16,0),MATCH($N6,Validation!$O$10:$S$10,0)),Validation!$F$11:$G$35,2,FALSE), "")</f>
        <v>Low</v>
      </c>
      <c r="S6" s="68" t="str">
        <f>IFERROR(VLOOKUP(INDEX(Validation!$O$22:$S$26, MATCH($R6,Validation!$M$22:$M$26,0),MATCH(H6,Validation!$O$20:$S$20,0)),Validation!$I$11:$J$35,2,FALSE), "")</f>
        <v>Low</v>
      </c>
      <c r="T6" s="68" t="str">
        <f>IFERROR(VLOOKUP(INDEX(Validation!$O$22:$S$26, MATCH($R6,Validation!$M$22:$M$26,0),MATCH(I6,Validation!$O$20:$S$20,0)),Validation!$I$11:$J$35,2,FALSE), "")</f>
        <v>Low</v>
      </c>
      <c r="U6" s="68" t="str">
        <f>IFERROR(VLOOKUP(INDEX(Validation!$O$22:$S$26, MATCH($R6,Validation!$M$22:$M$26,0),MATCH(J6,Validation!$O$20:$S$20,0)),Validation!$I$11:$J$35,2,FALSE), "")</f>
        <v>Low</v>
      </c>
      <c r="V6" s="68" t="str">
        <f>IFERROR(VLOOKUP(INDEX(Validation!$O$22:$S$26, MATCH($R6,Validation!$M$22:$M$26,0),MATCH(K6,Validation!$O$20:$S$20,0)),Validation!$I$11:$J$35,2,FALSE), "")</f>
        <v>Low</v>
      </c>
      <c r="W6" s="68" t="str">
        <f>IFERROR(VLOOKUP(INDEX(Validation!$O$22:$S$26, MATCH($R6,Validation!$M$22:$M$26,0),MATCH(L6,Validation!$O$20:$S$20,0)),Validation!$I$11:$J$35,2,FALSE), "")</f>
        <v>Low</v>
      </c>
    </row>
    <row r="7" spans="1:24" ht="92.25" customHeight="1" x14ac:dyDescent="0.35">
      <c r="A7" s="145" t="s">
        <v>912</v>
      </c>
      <c r="B7" s="146" t="s">
        <v>905</v>
      </c>
      <c r="C7" s="161"/>
      <c r="D7" s="161" t="s">
        <v>913</v>
      </c>
      <c r="E7" s="173" t="s">
        <v>90</v>
      </c>
      <c r="F7" s="190" t="s">
        <v>914</v>
      </c>
      <c r="G7" s="191" t="s">
        <v>1156</v>
      </c>
      <c r="H7" s="71" t="s">
        <v>410</v>
      </c>
      <c r="I7" s="71" t="s">
        <v>34</v>
      </c>
      <c r="J7" s="71" t="s">
        <v>34</v>
      </c>
      <c r="K7" s="71" t="s">
        <v>35</v>
      </c>
      <c r="L7" s="71" t="s">
        <v>51</v>
      </c>
      <c r="M7" s="42" t="s">
        <v>915</v>
      </c>
      <c r="N7" s="64" t="s">
        <v>35</v>
      </c>
      <c r="O7" s="76" t="s">
        <v>916</v>
      </c>
      <c r="P7" s="66" t="s">
        <v>38</v>
      </c>
      <c r="Q7" s="67" t="s">
        <v>917</v>
      </c>
      <c r="R7" s="68" t="str">
        <f>IFERROR(VLOOKUP(INDEX(Validation!$O$12:$S$16, MATCH(P7,Validation!$M$12:$M$16,0),MATCH($N7,Validation!$O$10:$S$10,0)),Validation!$F$11:$G$35,2,FALSE), "")</f>
        <v>High</v>
      </c>
      <c r="S7" s="68" t="str">
        <f>IFERROR(VLOOKUP(INDEX(Validation!$O$22:$S$26, MATCH($R7,Validation!$M$22:$M$26,0),MATCH(H7,Validation!$O$20:$S$20,0)),Validation!$I$11:$J$35,2,FALSE), "")</f>
        <v>Very Low</v>
      </c>
      <c r="T7" s="68" t="str">
        <f>IFERROR(VLOOKUP(INDEX(Validation!$O$22:$S$26, MATCH($R7,Validation!$M$22:$M$26,0),MATCH(I7,Validation!$O$20:$S$20,0)),Validation!$I$11:$J$35,2,FALSE), "")</f>
        <v>Moderate</v>
      </c>
      <c r="U7" s="68" t="str">
        <f>IFERROR(VLOOKUP(INDEX(Validation!$O$22:$S$26, MATCH($R7,Validation!$M$22:$M$26,0),MATCH(J7,Validation!$O$20:$S$20,0)),Validation!$I$11:$J$35,2,FALSE), "")</f>
        <v>Moderate</v>
      </c>
      <c r="V7" s="68" t="str">
        <f>IFERROR(VLOOKUP(INDEX(Validation!$O$22:$S$26, MATCH($R7,Validation!$M$22:$M$26,0),MATCH(K7,Validation!$O$20:$S$20,0)),Validation!$I$11:$J$35,2,FALSE), "")</f>
        <v>High</v>
      </c>
      <c r="W7" s="68" t="str">
        <f>IFERROR(VLOOKUP(INDEX(Validation!$O$22:$S$26, MATCH($R7,Validation!$M$22:$M$26,0),MATCH(L7,Validation!$O$20:$S$20,0)),Validation!$I$11:$J$35,2,FALSE), "")</f>
        <v>Very High</v>
      </c>
      <c r="X7" s="50" t="s">
        <v>1131</v>
      </c>
    </row>
    <row r="8" spans="1:24" ht="162" customHeight="1" x14ac:dyDescent="0.35">
      <c r="A8" s="145" t="s">
        <v>918</v>
      </c>
      <c r="B8" s="146" t="s">
        <v>905</v>
      </c>
      <c r="C8" s="161"/>
      <c r="D8" s="161" t="s">
        <v>919</v>
      </c>
      <c r="E8" s="173" t="s">
        <v>90</v>
      </c>
      <c r="F8" s="190" t="s">
        <v>920</v>
      </c>
      <c r="G8" s="191" t="s">
        <v>921</v>
      </c>
      <c r="H8" s="71" t="s">
        <v>34</v>
      </c>
      <c r="I8" s="71" t="s">
        <v>35</v>
      </c>
      <c r="J8" s="71" t="s">
        <v>35</v>
      </c>
      <c r="K8" s="71" t="s">
        <v>35</v>
      </c>
      <c r="L8" s="71" t="s">
        <v>51</v>
      </c>
      <c r="M8" s="42" t="s">
        <v>922</v>
      </c>
      <c r="N8" s="64" t="s">
        <v>35</v>
      </c>
      <c r="O8" s="76" t="s">
        <v>923</v>
      </c>
      <c r="P8" s="66" t="s">
        <v>38</v>
      </c>
      <c r="Q8" s="67" t="s">
        <v>924</v>
      </c>
      <c r="R8" s="68" t="str">
        <f>IFERROR(VLOOKUP(INDEX(Validation!$O$12:$S$16, MATCH(P8,Validation!$M$12:$M$16,0),MATCH($N8,Validation!$O$10:$S$10,0)),Validation!$F$11:$G$35,2,FALSE), "")</f>
        <v>High</v>
      </c>
      <c r="S8" s="68" t="str">
        <f>IFERROR(VLOOKUP(INDEX(Validation!$O$22:$S$26, MATCH($R8,Validation!$M$22:$M$26,0),MATCH(H8,Validation!$O$20:$S$20,0)),Validation!$I$11:$J$35,2,FALSE), "")</f>
        <v>Moderate</v>
      </c>
      <c r="T8" s="68" t="str">
        <f>IFERROR(VLOOKUP(INDEX(Validation!$O$22:$S$26, MATCH($R8,Validation!$M$22:$M$26,0),MATCH(I8,Validation!$O$20:$S$20,0)),Validation!$I$11:$J$35,2,FALSE), "")</f>
        <v>High</v>
      </c>
      <c r="U8" s="68" t="str">
        <f>IFERROR(VLOOKUP(INDEX(Validation!$O$22:$S$26, MATCH($R8,Validation!$M$22:$M$26,0),MATCH(J8,Validation!$O$20:$S$20,0)),Validation!$I$11:$J$35,2,FALSE), "")</f>
        <v>High</v>
      </c>
      <c r="V8" s="68" t="str">
        <f>IFERROR(VLOOKUP(INDEX(Validation!$O$22:$S$26, MATCH($R8,Validation!$M$22:$M$26,0),MATCH(K8,Validation!$O$20:$S$20,0)),Validation!$I$11:$J$35,2,FALSE), "")</f>
        <v>High</v>
      </c>
      <c r="W8" s="68" t="str">
        <f>IFERROR(VLOOKUP(INDEX(Validation!$O$22:$S$26, MATCH($R8,Validation!$M$22:$M$26,0),MATCH(L8,Validation!$O$20:$S$20,0)),Validation!$I$11:$J$35,2,FALSE), "")</f>
        <v>Very High</v>
      </c>
      <c r="X8" s="50" t="s">
        <v>1131</v>
      </c>
    </row>
    <row r="9" spans="1:24" ht="119.25" customHeight="1" x14ac:dyDescent="0.35">
      <c r="A9" s="145" t="s">
        <v>925</v>
      </c>
      <c r="B9" s="146" t="s">
        <v>905</v>
      </c>
      <c r="C9" s="146"/>
      <c r="D9" s="173" t="s">
        <v>926</v>
      </c>
      <c r="E9" s="146" t="s">
        <v>166</v>
      </c>
      <c r="F9" s="192" t="s">
        <v>927</v>
      </c>
      <c r="G9" s="191" t="s">
        <v>928</v>
      </c>
      <c r="H9" s="71" t="s">
        <v>38</v>
      </c>
      <c r="I9" s="71" t="s">
        <v>38</v>
      </c>
      <c r="J9" s="71" t="s">
        <v>38</v>
      </c>
      <c r="K9" s="71" t="s">
        <v>34</v>
      </c>
      <c r="L9" s="71" t="s">
        <v>34</v>
      </c>
      <c r="M9" s="42" t="s">
        <v>929</v>
      </c>
      <c r="N9" s="64" t="s">
        <v>35</v>
      </c>
      <c r="O9" s="76" t="s">
        <v>930</v>
      </c>
      <c r="P9" s="66" t="s">
        <v>38</v>
      </c>
      <c r="Q9" s="67" t="s">
        <v>931</v>
      </c>
      <c r="R9" s="68" t="str">
        <f>IFERROR(VLOOKUP(INDEX(Validation!$O$12:$S$16, MATCH(P9,Validation!$M$12:$M$16,0),MATCH($N9,Validation!$O$10:$S$10,0)),Validation!$F$11:$G$35,2,FALSE), "")</f>
        <v>High</v>
      </c>
      <c r="S9" s="68" t="str">
        <f>IFERROR(VLOOKUP(INDEX(Validation!$O$22:$S$26, MATCH($R9,Validation!$M$22:$M$26,0),MATCH(H9,Validation!$O$20:$S$20,0)),Validation!$I$11:$J$35,2,FALSE), "")</f>
        <v>Low</v>
      </c>
      <c r="T9" s="68" t="str">
        <f>IFERROR(VLOOKUP(INDEX(Validation!$O$22:$S$26, MATCH($R9,Validation!$M$22:$M$26,0),MATCH(I9,Validation!$O$20:$S$20,0)),Validation!$I$11:$J$35,2,FALSE), "")</f>
        <v>Low</v>
      </c>
      <c r="U9" s="68" t="str">
        <f>IFERROR(VLOOKUP(INDEX(Validation!$O$22:$S$26, MATCH($R9,Validation!$M$22:$M$26,0),MATCH(J9,Validation!$O$20:$S$20,0)),Validation!$I$11:$J$35,2,FALSE), "")</f>
        <v>Low</v>
      </c>
      <c r="V9" s="68" t="str">
        <f>IFERROR(VLOOKUP(INDEX(Validation!$O$22:$S$26, MATCH($R9,Validation!$M$22:$M$26,0),MATCH(K9,Validation!$O$20:$S$20,0)),Validation!$I$11:$J$35,2,FALSE), "")</f>
        <v>Moderate</v>
      </c>
      <c r="W9" s="68" t="str">
        <f>IFERROR(VLOOKUP(INDEX(Validation!$O$22:$S$26, MATCH($R9,Validation!$M$22:$M$26,0),MATCH(L9,Validation!$O$20:$S$20,0)),Validation!$I$11:$J$35,2,FALSE), "")</f>
        <v>Moderate</v>
      </c>
    </row>
    <row r="10" spans="1:24" ht="102.75" customHeight="1" x14ac:dyDescent="0.35">
      <c r="A10" s="193" t="s">
        <v>932</v>
      </c>
      <c r="B10" s="146" t="s">
        <v>905</v>
      </c>
      <c r="C10" s="146"/>
      <c r="D10" s="194" t="s">
        <v>926</v>
      </c>
      <c r="E10" s="146" t="s">
        <v>56</v>
      </c>
      <c r="F10" s="192" t="s">
        <v>1165</v>
      </c>
      <c r="G10" s="191" t="s">
        <v>1190</v>
      </c>
      <c r="H10" s="71" t="s">
        <v>38</v>
      </c>
      <c r="I10" s="71" t="s">
        <v>34</v>
      </c>
      <c r="J10" s="71" t="s">
        <v>34</v>
      </c>
      <c r="K10" s="71" t="s">
        <v>35</v>
      </c>
      <c r="L10" s="71" t="s">
        <v>51</v>
      </c>
      <c r="M10" s="42" t="s">
        <v>933</v>
      </c>
      <c r="N10" s="64" t="s">
        <v>35</v>
      </c>
      <c r="O10" s="76" t="s">
        <v>934</v>
      </c>
      <c r="P10" s="66" t="s">
        <v>60</v>
      </c>
      <c r="Q10" s="67" t="s">
        <v>935</v>
      </c>
      <c r="R10" s="68" t="str">
        <f>IFERROR(VLOOKUP(INDEX(Validation!$O$12:$S$16, MATCH(P10,Validation!$M$12:$M$16,0),MATCH($N10,Validation!$O$10:$S$10,0)),Validation!$F$11:$G$35,2,FALSE), "")</f>
        <v>Moderate</v>
      </c>
      <c r="S10" s="68" t="str">
        <f>IFERROR(VLOOKUP(INDEX(Validation!$O$22:$S$26, MATCH($R10,Validation!$M$22:$M$26,0),MATCH(H10,Validation!$O$20:$S$20,0)),Validation!$I$11:$J$35,2,FALSE), "")</f>
        <v>Low</v>
      </c>
      <c r="T10" s="68" t="str">
        <f>IFERROR(VLOOKUP(INDEX(Validation!$O$22:$S$26, MATCH($R10,Validation!$M$22:$M$26,0),MATCH(I10,Validation!$O$20:$S$20,0)),Validation!$I$11:$J$35,2,FALSE), "")</f>
        <v>Moderate</v>
      </c>
      <c r="U10" s="68" t="str">
        <f>IFERROR(VLOOKUP(INDEX(Validation!$O$22:$S$26, MATCH($R10,Validation!$M$22:$M$26,0),MATCH(J10,Validation!$O$20:$S$20,0)),Validation!$I$11:$J$35,2,FALSE), "")</f>
        <v>Moderate</v>
      </c>
      <c r="V10" s="68" t="str">
        <f>IFERROR(VLOOKUP(INDEX(Validation!$O$22:$S$26, MATCH($R10,Validation!$M$22:$M$26,0),MATCH(K10,Validation!$O$20:$S$20,0)),Validation!$I$11:$J$35,2,FALSE), "")</f>
        <v>Moderate</v>
      </c>
      <c r="W10" s="68" t="str">
        <f>IFERROR(VLOOKUP(INDEX(Validation!$O$22:$S$26, MATCH($R10,Validation!$M$22:$M$26,0),MATCH(L10,Validation!$O$20:$S$20,0)),Validation!$I$11:$J$35,2,FALSE), "")</f>
        <v>High</v>
      </c>
      <c r="X10" s="50" t="s">
        <v>1131</v>
      </c>
    </row>
    <row r="11" spans="1:24" ht="78" customHeight="1" x14ac:dyDescent="0.35">
      <c r="A11" s="193" t="s">
        <v>936</v>
      </c>
      <c r="B11" s="146" t="s">
        <v>905</v>
      </c>
      <c r="C11" s="147"/>
      <c r="D11" s="173" t="s">
        <v>937</v>
      </c>
      <c r="E11" s="173" t="s">
        <v>56</v>
      </c>
      <c r="F11" s="148" t="s">
        <v>1154</v>
      </c>
      <c r="G11" s="187" t="s">
        <v>938</v>
      </c>
      <c r="H11" s="71" t="s">
        <v>38</v>
      </c>
      <c r="I11" s="71" t="s">
        <v>34</v>
      </c>
      <c r="J11" s="71" t="s">
        <v>34</v>
      </c>
      <c r="K11" s="71" t="s">
        <v>35</v>
      </c>
      <c r="L11" s="71" t="s">
        <v>51</v>
      </c>
      <c r="M11" s="42" t="s">
        <v>939</v>
      </c>
      <c r="N11" s="64" t="s">
        <v>35</v>
      </c>
      <c r="O11" s="76" t="s">
        <v>940</v>
      </c>
      <c r="P11" s="66" t="s">
        <v>60</v>
      </c>
      <c r="Q11" s="67" t="s">
        <v>941</v>
      </c>
      <c r="R11" s="68" t="str">
        <f>IFERROR(VLOOKUP(INDEX(Validation!$O$12:$S$16, MATCH(P11,Validation!$M$12:$M$16,0),MATCH($N11,Validation!$O$10:$S$10,0)),Validation!$F$11:$G$35,2,FALSE), "")</f>
        <v>Moderate</v>
      </c>
      <c r="S11" s="68" t="str">
        <f>IFERROR(VLOOKUP(INDEX(Validation!$O$22:$S$26, MATCH($R11,Validation!$M$22:$M$26,0),MATCH(H11,Validation!$O$20:$S$20,0)),Validation!$I$11:$J$35,2,FALSE), "")</f>
        <v>Low</v>
      </c>
      <c r="T11" s="68" t="str">
        <f>IFERROR(VLOOKUP(INDEX(Validation!$O$22:$S$26, MATCH($R11,Validation!$M$22:$M$26,0),MATCH(I11,Validation!$O$20:$S$20,0)),Validation!$I$11:$J$35,2,FALSE), "")</f>
        <v>Moderate</v>
      </c>
      <c r="U11" s="68" t="str">
        <f>IFERROR(VLOOKUP(INDEX(Validation!$O$22:$S$26, MATCH($R11,Validation!$M$22:$M$26,0),MATCH(J11,Validation!$O$20:$S$20,0)),Validation!$I$11:$J$35,2,FALSE), "")</f>
        <v>Moderate</v>
      </c>
      <c r="V11" s="68" t="str">
        <f>IFERROR(VLOOKUP(INDEX(Validation!$O$22:$S$26, MATCH($R11,Validation!$M$22:$M$26,0),MATCH(K11,Validation!$O$20:$S$20,0)),Validation!$I$11:$J$35,2,FALSE), "")</f>
        <v>Moderate</v>
      </c>
      <c r="W11" s="68" t="str">
        <f>IFERROR(VLOOKUP(INDEX(Validation!$O$22:$S$26, MATCH($R11,Validation!$M$22:$M$26,0),MATCH(L11,Validation!$O$20:$S$20,0)),Validation!$I$11:$J$35,2,FALSE), "")</f>
        <v>High</v>
      </c>
    </row>
    <row r="12" spans="1:24" ht="66.75" customHeight="1" x14ac:dyDescent="0.35">
      <c r="A12" s="193" t="s">
        <v>942</v>
      </c>
      <c r="B12" s="146" t="s">
        <v>905</v>
      </c>
      <c r="C12" s="146"/>
      <c r="D12" s="194" t="s">
        <v>943</v>
      </c>
      <c r="E12" s="146" t="s">
        <v>64</v>
      </c>
      <c r="F12" s="192" t="s">
        <v>1155</v>
      </c>
      <c r="G12" s="191" t="s">
        <v>1175</v>
      </c>
      <c r="H12" s="71" t="s">
        <v>35</v>
      </c>
      <c r="I12" s="71" t="s">
        <v>35</v>
      </c>
      <c r="J12" s="71" t="s">
        <v>35</v>
      </c>
      <c r="K12" s="71" t="s">
        <v>35</v>
      </c>
      <c r="L12" s="71" t="s">
        <v>51</v>
      </c>
      <c r="M12" s="42" t="s">
        <v>944</v>
      </c>
      <c r="N12" s="64" t="s">
        <v>35</v>
      </c>
      <c r="O12" s="76" t="s">
        <v>945</v>
      </c>
      <c r="P12" s="66" t="s">
        <v>38</v>
      </c>
      <c r="Q12" s="67" t="s">
        <v>946</v>
      </c>
      <c r="R12" s="68" t="str">
        <f>IFERROR(VLOOKUP(INDEX(Validation!$O$12:$S$16, MATCH(P12,Validation!$M$12:$M$16,0),MATCH($N12,Validation!$O$10:$S$10,0)),Validation!$F$11:$G$35,2,FALSE), "")</f>
        <v>High</v>
      </c>
      <c r="S12" s="68" t="str">
        <f>IFERROR(VLOOKUP(INDEX(Validation!$O$22:$S$26, MATCH($R12,Validation!$M$22:$M$26,0),MATCH(H12,Validation!$O$20:$S$20,0)),Validation!$I$11:$J$35,2,FALSE), "")</f>
        <v>High</v>
      </c>
      <c r="T12" s="68" t="str">
        <f>IFERROR(VLOOKUP(INDEX(Validation!$O$22:$S$26, MATCH($R12,Validation!$M$22:$M$26,0),MATCH(I12,Validation!$O$20:$S$20,0)),Validation!$I$11:$J$35,2,FALSE), "")</f>
        <v>High</v>
      </c>
      <c r="U12" s="68" t="str">
        <f>IFERROR(VLOOKUP(INDEX(Validation!$O$22:$S$26, MATCH($R12,Validation!$M$22:$M$26,0),MATCH(J12,Validation!$O$20:$S$20,0)),Validation!$I$11:$J$35,2,FALSE), "")</f>
        <v>High</v>
      </c>
      <c r="V12" s="68" t="str">
        <f>IFERROR(VLOOKUP(INDEX(Validation!$O$22:$S$26, MATCH($R12,Validation!$M$22:$M$26,0),MATCH(K12,Validation!$O$20:$S$20,0)),Validation!$I$11:$J$35,2,FALSE), "")</f>
        <v>High</v>
      </c>
      <c r="W12" s="68" t="str">
        <f>IFERROR(VLOOKUP(INDEX(Validation!$O$22:$S$26, MATCH($R12,Validation!$M$22:$M$26,0),MATCH(L12,Validation!$O$20:$S$20,0)),Validation!$I$11:$J$35,2,FALSE), "")</f>
        <v>Very High</v>
      </c>
      <c r="X12" s="50" t="s">
        <v>1131</v>
      </c>
    </row>
    <row r="13" spans="1:24" ht="63.75" customHeight="1" x14ac:dyDescent="0.35">
      <c r="A13" s="193" t="s">
        <v>947</v>
      </c>
      <c r="B13" s="146" t="s">
        <v>905</v>
      </c>
      <c r="C13" s="146"/>
      <c r="D13" s="194" t="s">
        <v>943</v>
      </c>
      <c r="E13" s="146" t="s">
        <v>32</v>
      </c>
      <c r="F13" s="192" t="s">
        <v>948</v>
      </c>
      <c r="G13" s="191" t="s">
        <v>949</v>
      </c>
      <c r="H13" s="71" t="s">
        <v>34</v>
      </c>
      <c r="I13" s="71" t="s">
        <v>34</v>
      </c>
      <c r="J13" s="71" t="s">
        <v>34</v>
      </c>
      <c r="K13" s="71" t="s">
        <v>35</v>
      </c>
      <c r="L13" s="71" t="s">
        <v>35</v>
      </c>
      <c r="M13" s="42" t="s">
        <v>950</v>
      </c>
      <c r="N13" s="64" t="s">
        <v>38</v>
      </c>
      <c r="O13" s="76" t="s">
        <v>951</v>
      </c>
      <c r="P13" s="66" t="s">
        <v>60</v>
      </c>
      <c r="Q13" s="67" t="s">
        <v>952</v>
      </c>
      <c r="R13" s="68" t="str">
        <f>IFERROR(VLOOKUP(INDEX(Validation!$O$12:$S$16, MATCH(P13,Validation!$M$12:$M$16,0),MATCH($N13,Validation!$O$10:$S$10,0)),Validation!$F$11:$G$35,2,FALSE), "")</f>
        <v>Low</v>
      </c>
      <c r="S13" s="68" t="str">
        <f>IFERROR(VLOOKUP(INDEX(Validation!$O$22:$S$26, MATCH($R13,Validation!$M$22:$M$26,0),MATCH(H13,Validation!$O$20:$S$20,0)),Validation!$I$11:$J$35,2,FALSE), "")</f>
        <v>Low</v>
      </c>
      <c r="T13" s="68" t="str">
        <f>IFERROR(VLOOKUP(INDEX(Validation!$O$22:$S$26, MATCH($R13,Validation!$M$22:$M$26,0),MATCH(I13,Validation!$O$20:$S$20,0)),Validation!$I$11:$J$35,2,FALSE), "")</f>
        <v>Low</v>
      </c>
      <c r="U13" s="68" t="str">
        <f>IFERROR(VLOOKUP(INDEX(Validation!$O$22:$S$26, MATCH($R13,Validation!$M$22:$M$26,0),MATCH(J13,Validation!$O$20:$S$20,0)),Validation!$I$11:$J$35,2,FALSE), "")</f>
        <v>Low</v>
      </c>
      <c r="V13" s="68" t="str">
        <f>IFERROR(VLOOKUP(INDEX(Validation!$O$22:$S$26, MATCH($R13,Validation!$M$22:$M$26,0),MATCH(K13,Validation!$O$20:$S$20,0)),Validation!$I$11:$J$35,2,FALSE), "")</f>
        <v>Low</v>
      </c>
      <c r="W13" s="68" t="str">
        <f>IFERROR(VLOOKUP(INDEX(Validation!$O$22:$S$26, MATCH($R13,Validation!$M$22:$M$26,0),MATCH(L13,Validation!$O$20:$S$20,0)),Validation!$I$11:$J$35,2,FALSE), "")</f>
        <v>Low</v>
      </c>
    </row>
    <row r="14" spans="1:24" s="209" customFormat="1" ht="9.75" hidden="1" customHeight="1" x14ac:dyDescent="0.35">
      <c r="A14" s="210" t="s">
        <v>953</v>
      </c>
      <c r="B14" s="197" t="s">
        <v>905</v>
      </c>
      <c r="C14" s="197"/>
      <c r="D14" s="198" t="s">
        <v>954</v>
      </c>
      <c r="E14" s="197" t="s">
        <v>166</v>
      </c>
      <c r="F14" s="199" t="s">
        <v>955</v>
      </c>
      <c r="G14" s="200" t="s">
        <v>956</v>
      </c>
      <c r="H14" s="201"/>
      <c r="I14" s="201"/>
      <c r="J14" s="201"/>
      <c r="K14" s="201"/>
      <c r="L14" s="201"/>
      <c r="M14" s="202"/>
      <c r="N14" s="203"/>
      <c r="O14" s="204"/>
      <c r="P14" s="205"/>
      <c r="Q14" s="206"/>
      <c r="R14" s="207" t="str">
        <f>IFERROR(VLOOKUP(INDEX(Validation!$O$12:$S$16, MATCH(P14,Validation!$M$12:$M$16,0),MATCH($N14,Validation!$O$10:$S$10,0)),Validation!$F$11:$G$35,2,FALSE), "")</f>
        <v/>
      </c>
      <c r="S14" s="207" t="str">
        <f>IFERROR(VLOOKUP(INDEX(Validation!$O$22:$S$26, MATCH($R14,Validation!$M$22:$M$26,0),MATCH(H14,Validation!$O$20:$S$20,0)),Validation!$I$11:$J$35,2,FALSE), "")</f>
        <v/>
      </c>
      <c r="T14" s="207" t="str">
        <f>IFERROR(VLOOKUP(INDEX(Validation!$O$22:$S$26, MATCH($R14,Validation!$M$22:$M$26,0),MATCH(I14,Validation!$O$20:$S$20,0)),Validation!$I$11:$J$35,2,FALSE), "")</f>
        <v/>
      </c>
      <c r="U14" s="207" t="str">
        <f>IFERROR(VLOOKUP(INDEX(Validation!$O$22:$S$26, MATCH($R14,Validation!$M$22:$M$26,0),MATCH(J14,Validation!$O$20:$S$20,0)),Validation!$I$11:$J$35,2,FALSE), "")</f>
        <v/>
      </c>
      <c r="V14" s="207" t="str">
        <f>IFERROR(VLOOKUP(INDEX(Validation!$O$22:$S$26, MATCH($R14,Validation!$M$22:$M$26,0),MATCH(K14,Validation!$O$20:$S$20,0)),Validation!$I$11:$J$35,2,FALSE), "")</f>
        <v/>
      </c>
      <c r="W14" s="207" t="str">
        <f>IFERROR(VLOOKUP(INDEX(Validation!$O$22:$S$26, MATCH($R14,Validation!$M$22:$M$26,0),MATCH(L14,Validation!$O$20:$S$20,0)),Validation!$I$11:$J$35,2,FALSE), "")</f>
        <v/>
      </c>
      <c r="X14" s="208" t="s">
        <v>957</v>
      </c>
    </row>
    <row r="15" spans="1:24" ht="78" customHeight="1" x14ac:dyDescent="0.35">
      <c r="A15" s="193" t="s">
        <v>958</v>
      </c>
      <c r="B15" s="146" t="s">
        <v>905</v>
      </c>
      <c r="C15" s="147"/>
      <c r="D15" s="194" t="s">
        <v>926</v>
      </c>
      <c r="E15" s="173" t="s">
        <v>32</v>
      </c>
      <c r="F15" s="192" t="s">
        <v>959</v>
      </c>
      <c r="G15" s="191" t="s">
        <v>960</v>
      </c>
      <c r="H15" s="71" t="s">
        <v>38</v>
      </c>
      <c r="I15" s="71" t="s">
        <v>38</v>
      </c>
      <c r="J15" s="71" t="s">
        <v>38</v>
      </c>
      <c r="K15" s="71" t="s">
        <v>34</v>
      </c>
      <c r="L15" s="71" t="s">
        <v>34</v>
      </c>
      <c r="M15" s="42" t="s">
        <v>961</v>
      </c>
      <c r="N15" s="64" t="s">
        <v>38</v>
      </c>
      <c r="O15" s="76" t="s">
        <v>962</v>
      </c>
      <c r="P15" s="66" t="s">
        <v>35</v>
      </c>
      <c r="Q15" s="67" t="s">
        <v>963</v>
      </c>
      <c r="R15" s="68" t="str">
        <f>IFERROR(VLOOKUP(INDEX(Validation!$O$12:$S$16, MATCH(P15,Validation!$M$12:$M$16,0),MATCH($N15,Validation!$O$10:$S$10,0)),Validation!$F$11:$G$35,2,FALSE), "")</f>
        <v>Very Low</v>
      </c>
      <c r="S15" s="68" t="str">
        <f>IFERROR(VLOOKUP(INDEX(Validation!$O$22:$S$26, MATCH($R15,Validation!$M$22:$M$26,0),MATCH(H15,Validation!$O$20:$S$20,0)),Validation!$I$11:$J$35,2,FALSE), "")</f>
        <v>Very Low</v>
      </c>
      <c r="T15" s="68" t="str">
        <f>IFERROR(VLOOKUP(INDEX(Validation!$O$22:$S$26, MATCH($R15,Validation!$M$22:$M$26,0),MATCH(I15,Validation!$O$20:$S$20,0)),Validation!$I$11:$J$35,2,FALSE), "")</f>
        <v>Very Low</v>
      </c>
      <c r="U15" s="68" t="str">
        <f>IFERROR(VLOOKUP(INDEX(Validation!$O$22:$S$26, MATCH($R15,Validation!$M$22:$M$26,0),MATCH(J15,Validation!$O$20:$S$20,0)),Validation!$I$11:$J$35,2,FALSE), "")</f>
        <v>Very Low</v>
      </c>
      <c r="V15" s="68" t="str">
        <f>IFERROR(VLOOKUP(INDEX(Validation!$O$22:$S$26, MATCH($R15,Validation!$M$22:$M$26,0),MATCH(K15,Validation!$O$20:$S$20,0)),Validation!$I$11:$J$35,2,FALSE), "")</f>
        <v>Very Low</v>
      </c>
      <c r="W15" s="68" t="str">
        <f>IFERROR(VLOOKUP(INDEX(Validation!$O$22:$S$26, MATCH($R15,Validation!$M$22:$M$26,0),MATCH(L15,Validation!$O$20:$S$20,0)),Validation!$I$11:$J$35,2,FALSE), "")</f>
        <v>Very Low</v>
      </c>
      <c r="X15" s="166"/>
    </row>
    <row r="16" spans="1:24" ht="54" customHeight="1" x14ac:dyDescent="0.35">
      <c r="A16" s="145" t="s">
        <v>964</v>
      </c>
      <c r="B16" s="146" t="s">
        <v>905</v>
      </c>
      <c r="C16" s="150"/>
      <c r="D16" s="194" t="s">
        <v>965</v>
      </c>
      <c r="E16" s="173" t="s">
        <v>71</v>
      </c>
      <c r="F16" s="192" t="s">
        <v>966</v>
      </c>
      <c r="G16" s="191" t="s">
        <v>967</v>
      </c>
      <c r="H16" s="71" t="s">
        <v>38</v>
      </c>
      <c r="I16" s="71" t="s">
        <v>34</v>
      </c>
      <c r="J16" s="71" t="s">
        <v>34</v>
      </c>
      <c r="K16" s="71" t="s">
        <v>34</v>
      </c>
      <c r="L16" s="71" t="s">
        <v>34</v>
      </c>
      <c r="M16" s="42" t="s">
        <v>968</v>
      </c>
      <c r="N16" s="64" t="s">
        <v>34</v>
      </c>
      <c r="O16" s="76" t="s">
        <v>969</v>
      </c>
      <c r="P16" s="66" t="s">
        <v>161</v>
      </c>
      <c r="Q16" s="67" t="s">
        <v>970</v>
      </c>
      <c r="R16" s="68" t="str">
        <f>IFERROR(VLOOKUP(INDEX(Validation!$O$12:$S$16, MATCH(P16,Validation!$M$12:$M$16,0),MATCH($N16,Validation!$O$10:$S$10,0)),Validation!$F$11:$G$35,2,FALSE), "")</f>
        <v>High</v>
      </c>
      <c r="S16" s="68" t="str">
        <f>IFERROR(VLOOKUP(INDEX(Validation!$O$22:$S$26, MATCH($R16,Validation!$M$22:$M$26,0),MATCH(H16,Validation!$O$20:$S$20,0)),Validation!$I$11:$J$35,2,FALSE), "")</f>
        <v>Low</v>
      </c>
      <c r="T16" s="68" t="str">
        <f>IFERROR(VLOOKUP(INDEX(Validation!$O$22:$S$26, MATCH($R16,Validation!$M$22:$M$26,0),MATCH(I16,Validation!$O$20:$S$20,0)),Validation!$I$11:$J$35,2,FALSE), "")</f>
        <v>Moderate</v>
      </c>
      <c r="U16" s="68" t="str">
        <f>IFERROR(VLOOKUP(INDEX(Validation!$O$22:$S$26, MATCH($R16,Validation!$M$22:$M$26,0),MATCH(J16,Validation!$O$20:$S$20,0)),Validation!$I$11:$J$35,2,FALSE), "")</f>
        <v>Moderate</v>
      </c>
      <c r="V16" s="68" t="str">
        <f>IFERROR(VLOOKUP(INDEX(Validation!$O$22:$S$26, MATCH($R16,Validation!$M$22:$M$26,0),MATCH(K16,Validation!$O$20:$S$20,0)),Validation!$I$11:$J$35,2,FALSE), "")</f>
        <v>Moderate</v>
      </c>
      <c r="W16" s="68" t="str">
        <f>IFERROR(VLOOKUP(INDEX(Validation!$O$22:$S$26, MATCH($R16,Validation!$M$22:$M$26,0),MATCH(L16,Validation!$O$20:$S$20,0)),Validation!$I$11:$J$35,2,FALSE), "")</f>
        <v>Moderate</v>
      </c>
      <c r="X16" s="166"/>
    </row>
    <row r="17" spans="1:24" ht="53.25" customHeight="1" x14ac:dyDescent="0.35">
      <c r="A17" s="145" t="s">
        <v>971</v>
      </c>
      <c r="B17" s="146" t="s">
        <v>905</v>
      </c>
      <c r="C17" s="150"/>
      <c r="D17" s="194" t="s">
        <v>943</v>
      </c>
      <c r="E17" s="173" t="s">
        <v>134</v>
      </c>
      <c r="F17" s="192" t="s">
        <v>1157</v>
      </c>
      <c r="G17" s="191" t="s">
        <v>972</v>
      </c>
      <c r="H17" s="71" t="s">
        <v>34</v>
      </c>
      <c r="I17" s="71" t="s">
        <v>34</v>
      </c>
      <c r="J17" s="71" t="s">
        <v>34</v>
      </c>
      <c r="K17" s="71" t="s">
        <v>35</v>
      </c>
      <c r="L17" s="71" t="s">
        <v>35</v>
      </c>
      <c r="M17" s="42" t="s">
        <v>1158</v>
      </c>
      <c r="N17" s="64" t="s">
        <v>35</v>
      </c>
      <c r="O17" s="76" t="s">
        <v>973</v>
      </c>
      <c r="P17" s="66" t="s">
        <v>38</v>
      </c>
      <c r="Q17" s="67" t="s">
        <v>974</v>
      </c>
      <c r="R17" s="68" t="str">
        <f>IFERROR(VLOOKUP(INDEX(Validation!$O$12:$S$16, MATCH(P17,Validation!$M$12:$M$16,0),MATCH($N17,Validation!$O$10:$S$10,0)),Validation!$F$11:$G$35,2,FALSE), "")</f>
        <v>High</v>
      </c>
      <c r="S17" s="68" t="str">
        <f>IFERROR(VLOOKUP(INDEX(Validation!$O$22:$S$26, MATCH($R17,Validation!$M$22:$M$26,0),MATCH(H17,Validation!$O$20:$S$20,0)),Validation!$I$11:$J$35,2,FALSE), "")</f>
        <v>Moderate</v>
      </c>
      <c r="T17" s="68" t="str">
        <f>IFERROR(VLOOKUP(INDEX(Validation!$O$22:$S$26, MATCH($R17,Validation!$M$22:$M$26,0),MATCH(I17,Validation!$O$20:$S$20,0)),Validation!$I$11:$J$35,2,FALSE), "")</f>
        <v>Moderate</v>
      </c>
      <c r="U17" s="68" t="str">
        <f>IFERROR(VLOOKUP(INDEX(Validation!$O$22:$S$26, MATCH($R17,Validation!$M$22:$M$26,0),MATCH(J17,Validation!$O$20:$S$20,0)),Validation!$I$11:$J$35,2,FALSE), "")</f>
        <v>Moderate</v>
      </c>
      <c r="V17" s="68" t="str">
        <f>IFERROR(VLOOKUP(INDEX(Validation!$O$22:$S$26, MATCH($R17,Validation!$M$22:$M$26,0),MATCH(K17,Validation!$O$20:$S$20,0)),Validation!$I$11:$J$35,2,FALSE), "")</f>
        <v>High</v>
      </c>
      <c r="W17" s="68" t="str">
        <f>IFERROR(VLOOKUP(INDEX(Validation!$O$22:$S$26, MATCH($R17,Validation!$M$22:$M$26,0),MATCH(L17,Validation!$O$20:$S$20,0)),Validation!$I$11:$J$35,2,FALSE), "")</f>
        <v>High</v>
      </c>
      <c r="X17" s="166"/>
    </row>
    <row r="18" spans="1:24" ht="90.75" customHeight="1" x14ac:dyDescent="0.35">
      <c r="A18" s="145" t="s">
        <v>975</v>
      </c>
      <c r="B18" s="146" t="s">
        <v>905</v>
      </c>
      <c r="C18" s="161"/>
      <c r="D18" s="194" t="s">
        <v>976</v>
      </c>
      <c r="E18" s="173" t="s">
        <v>48</v>
      </c>
      <c r="F18" s="192" t="s">
        <v>977</v>
      </c>
      <c r="G18" s="191" t="s">
        <v>978</v>
      </c>
      <c r="H18" s="71" t="s">
        <v>38</v>
      </c>
      <c r="I18" s="71" t="s">
        <v>38</v>
      </c>
      <c r="J18" s="71" t="s">
        <v>38</v>
      </c>
      <c r="K18" s="71" t="s">
        <v>34</v>
      </c>
      <c r="L18" s="71" t="s">
        <v>34</v>
      </c>
      <c r="M18" s="42" t="s">
        <v>979</v>
      </c>
      <c r="N18" s="64" t="s">
        <v>38</v>
      </c>
      <c r="O18" s="76" t="s">
        <v>980</v>
      </c>
      <c r="P18" s="66" t="s">
        <v>60</v>
      </c>
      <c r="Q18" s="67" t="s">
        <v>981</v>
      </c>
      <c r="R18" s="68" t="str">
        <f>IFERROR(VLOOKUP(INDEX(Validation!$O$12:$S$16, MATCH(P18,Validation!$M$12:$M$16,0),MATCH($N18,Validation!$O$10:$S$10,0)),Validation!$F$11:$G$35,2,FALSE), "")</f>
        <v>Low</v>
      </c>
      <c r="S18" s="68" t="str">
        <f>IFERROR(VLOOKUP(INDEX(Validation!$O$22:$S$26, MATCH($R18,Validation!$M$22:$M$26,0),MATCH(H18,Validation!$O$20:$S$20,0)),Validation!$I$11:$J$35,2,FALSE), "")</f>
        <v>Very Low</v>
      </c>
      <c r="T18" s="68" t="str">
        <f>IFERROR(VLOOKUP(INDEX(Validation!$O$22:$S$26, MATCH($R18,Validation!$M$22:$M$26,0),MATCH(I18,Validation!$O$20:$S$20,0)),Validation!$I$11:$J$35,2,FALSE), "")</f>
        <v>Very Low</v>
      </c>
      <c r="U18" s="68" t="str">
        <f>IFERROR(VLOOKUP(INDEX(Validation!$O$22:$S$26, MATCH($R18,Validation!$M$22:$M$26,0),MATCH(J18,Validation!$O$20:$S$20,0)),Validation!$I$11:$J$35,2,FALSE), "")</f>
        <v>Very Low</v>
      </c>
      <c r="V18" s="68" t="str">
        <f>IFERROR(VLOOKUP(INDEX(Validation!$O$22:$S$26, MATCH($R18,Validation!$M$22:$M$26,0),MATCH(K18,Validation!$O$20:$S$20,0)),Validation!$I$11:$J$35,2,FALSE), "")</f>
        <v>Low</v>
      </c>
      <c r="W18" s="68" t="str">
        <f>IFERROR(VLOOKUP(INDEX(Validation!$O$22:$S$26, MATCH($R18,Validation!$M$22:$M$26,0),MATCH(L18,Validation!$O$20:$S$20,0)),Validation!$I$11:$J$35,2,FALSE), "")</f>
        <v>Low</v>
      </c>
      <c r="X18" s="166"/>
    </row>
    <row r="19" spans="1:24" ht="65.25" customHeight="1" x14ac:dyDescent="0.35">
      <c r="A19" s="145" t="s">
        <v>982</v>
      </c>
      <c r="B19" s="146" t="s">
        <v>905</v>
      </c>
      <c r="C19" s="161"/>
      <c r="D19" s="194" t="s">
        <v>976</v>
      </c>
      <c r="E19" s="173" t="s">
        <v>134</v>
      </c>
      <c r="F19" s="192" t="s">
        <v>983</v>
      </c>
      <c r="G19" s="191" t="s">
        <v>984</v>
      </c>
      <c r="H19" s="71" t="s">
        <v>38</v>
      </c>
      <c r="I19" s="71" t="s">
        <v>38</v>
      </c>
      <c r="J19" s="71" t="s">
        <v>38</v>
      </c>
      <c r="K19" s="71" t="s">
        <v>34</v>
      </c>
      <c r="L19" s="71" t="s">
        <v>34</v>
      </c>
      <c r="M19" s="42" t="s">
        <v>985</v>
      </c>
      <c r="N19" s="64" t="s">
        <v>35</v>
      </c>
      <c r="O19" s="76" t="s">
        <v>986</v>
      </c>
      <c r="P19" s="66" t="s">
        <v>38</v>
      </c>
      <c r="Q19" s="67" t="s">
        <v>987</v>
      </c>
      <c r="R19" s="68" t="str">
        <f>IFERROR(VLOOKUP(INDEX(Validation!$O$12:$S$16, MATCH(P19,Validation!$M$12:$M$16,0),MATCH($N19,Validation!$O$10:$S$10,0)),Validation!$F$11:$G$35,2,FALSE), "")</f>
        <v>High</v>
      </c>
      <c r="S19" s="68" t="str">
        <f>IFERROR(VLOOKUP(INDEX(Validation!$O$22:$S$26, MATCH($R19,Validation!$M$22:$M$26,0),MATCH(H19,Validation!$O$20:$S$20,0)),Validation!$I$11:$J$35,2,FALSE), "")</f>
        <v>Low</v>
      </c>
      <c r="T19" s="68" t="str">
        <f>IFERROR(VLOOKUP(INDEX(Validation!$O$22:$S$26, MATCH($R19,Validation!$M$22:$M$26,0),MATCH(I19,Validation!$O$20:$S$20,0)),Validation!$I$11:$J$35,2,FALSE), "")</f>
        <v>Low</v>
      </c>
      <c r="U19" s="68" t="str">
        <f>IFERROR(VLOOKUP(INDEX(Validation!$O$22:$S$26, MATCH($R19,Validation!$M$22:$M$26,0),MATCH(J19,Validation!$O$20:$S$20,0)),Validation!$I$11:$J$35,2,FALSE), "")</f>
        <v>Low</v>
      </c>
      <c r="V19" s="68" t="str">
        <f>IFERROR(VLOOKUP(INDEX(Validation!$O$22:$S$26, MATCH($R19,Validation!$M$22:$M$26,0),MATCH(K19,Validation!$O$20:$S$20,0)),Validation!$I$11:$J$35,2,FALSE), "")</f>
        <v>Moderate</v>
      </c>
      <c r="W19" s="68" t="str">
        <f>IFERROR(VLOOKUP(INDEX(Validation!$O$22:$S$26, MATCH($R19,Validation!$M$22:$M$26,0),MATCH(L19,Validation!$O$20:$S$20,0)),Validation!$I$11:$J$35,2,FALSE), "")</f>
        <v>Moderate</v>
      </c>
      <c r="X19" s="166"/>
    </row>
    <row r="20" spans="1:24" ht="65" x14ac:dyDescent="0.35">
      <c r="A20" s="145" t="s">
        <v>988</v>
      </c>
      <c r="B20" s="146" t="s">
        <v>905</v>
      </c>
      <c r="C20" s="161"/>
      <c r="D20" s="194" t="s">
        <v>989</v>
      </c>
      <c r="E20" s="173" t="s">
        <v>56</v>
      </c>
      <c r="F20" s="192" t="s">
        <v>990</v>
      </c>
      <c r="G20" s="191" t="s">
        <v>991</v>
      </c>
      <c r="H20" s="71" t="s">
        <v>410</v>
      </c>
      <c r="I20" s="71" t="s">
        <v>38</v>
      </c>
      <c r="J20" s="71" t="s">
        <v>38</v>
      </c>
      <c r="K20" s="71" t="s">
        <v>34</v>
      </c>
      <c r="L20" s="71" t="s">
        <v>35</v>
      </c>
      <c r="M20" s="42" t="s">
        <v>992</v>
      </c>
      <c r="N20" s="64" t="s">
        <v>38</v>
      </c>
      <c r="O20" s="76" t="s">
        <v>993</v>
      </c>
      <c r="P20" s="66" t="s">
        <v>38</v>
      </c>
      <c r="Q20" s="67" t="s">
        <v>994</v>
      </c>
      <c r="R20" s="68" t="str">
        <f>IFERROR(VLOOKUP(INDEX(Validation!$O$12:$S$16, MATCH(P20,Validation!$M$12:$M$16,0),MATCH($N20,Validation!$O$10:$S$10,0)),Validation!$F$11:$G$35,2,FALSE), "")</f>
        <v>Low</v>
      </c>
      <c r="S20" s="68" t="str">
        <f>IFERROR(VLOOKUP(INDEX(Validation!$O$22:$S$26, MATCH($R20,Validation!$M$22:$M$26,0),MATCH(H20,Validation!$O$20:$S$20,0)),Validation!$I$11:$J$35,2,FALSE), "")</f>
        <v>Very Low</v>
      </c>
      <c r="T20" s="68" t="str">
        <f>IFERROR(VLOOKUP(INDEX(Validation!$O$22:$S$26, MATCH($R20,Validation!$M$22:$M$26,0),MATCH(I20,Validation!$O$20:$S$20,0)),Validation!$I$11:$J$35,2,FALSE), "")</f>
        <v>Very Low</v>
      </c>
      <c r="U20" s="68" t="str">
        <f>IFERROR(VLOOKUP(INDEX(Validation!$O$22:$S$26, MATCH($R20,Validation!$M$22:$M$26,0),MATCH(J20,Validation!$O$20:$S$20,0)),Validation!$I$11:$J$35,2,FALSE), "")</f>
        <v>Very Low</v>
      </c>
      <c r="V20" s="68" t="str">
        <f>IFERROR(VLOOKUP(INDEX(Validation!$O$22:$S$26, MATCH($R20,Validation!$M$22:$M$26,0),MATCH(K20,Validation!$O$20:$S$20,0)),Validation!$I$11:$J$35,2,FALSE), "")</f>
        <v>Low</v>
      </c>
      <c r="W20" s="68" t="str">
        <f>IFERROR(VLOOKUP(INDEX(Validation!$O$22:$S$26, MATCH($R20,Validation!$M$22:$M$26,0),MATCH(L20,Validation!$O$20:$S$20,0)),Validation!$I$11:$J$35,2,FALSE), "")</f>
        <v>Low</v>
      </c>
      <c r="X20" s="166"/>
    </row>
    <row r="21" spans="1:24" ht="95.15" customHeight="1" x14ac:dyDescent="0.35">
      <c r="A21" s="145" t="s">
        <v>995</v>
      </c>
      <c r="B21" s="146" t="s">
        <v>905</v>
      </c>
      <c r="C21" s="161"/>
      <c r="D21" s="194" t="s">
        <v>996</v>
      </c>
      <c r="E21" s="173" t="s">
        <v>48</v>
      </c>
      <c r="F21" s="192" t="s">
        <v>997</v>
      </c>
      <c r="G21" s="191" t="s">
        <v>998</v>
      </c>
      <c r="H21" s="71" t="s">
        <v>410</v>
      </c>
      <c r="I21" s="71" t="s">
        <v>410</v>
      </c>
      <c r="J21" s="71" t="s">
        <v>410</v>
      </c>
      <c r="K21" s="71" t="s">
        <v>34</v>
      </c>
      <c r="L21" s="71" t="s">
        <v>34</v>
      </c>
      <c r="M21" s="42" t="s">
        <v>999</v>
      </c>
      <c r="N21" s="64" t="s">
        <v>38</v>
      </c>
      <c r="O21" s="76" t="s">
        <v>1000</v>
      </c>
      <c r="P21" s="66" t="s">
        <v>60</v>
      </c>
      <c r="Q21" s="67" t="s">
        <v>1001</v>
      </c>
      <c r="R21" s="68" t="str">
        <f>IFERROR(VLOOKUP(INDEX(Validation!$O$12:$S$16, MATCH(P21,Validation!$M$12:$M$16,0),MATCH($N21,Validation!$O$10:$S$10,0)),Validation!$F$11:$G$35,2,FALSE), "")</f>
        <v>Low</v>
      </c>
      <c r="S21" s="68" t="str">
        <f>IFERROR(VLOOKUP(INDEX(Validation!$O$22:$S$26, MATCH($R21,Validation!$M$22:$M$26,0),MATCH(H21,Validation!$O$20:$S$20,0)),Validation!$I$11:$J$35,2,FALSE), "")</f>
        <v>Very Low</v>
      </c>
      <c r="T21" s="68" t="str">
        <f>IFERROR(VLOOKUP(INDEX(Validation!$O$22:$S$26, MATCH($R21,Validation!$M$22:$M$26,0),MATCH(I21,Validation!$O$20:$S$20,0)),Validation!$I$11:$J$35,2,FALSE), "")</f>
        <v>Very Low</v>
      </c>
      <c r="U21" s="68" t="str">
        <f>IFERROR(VLOOKUP(INDEX(Validation!$O$22:$S$26, MATCH($R21,Validation!$M$22:$M$26,0),MATCH(J21,Validation!$O$20:$S$20,0)),Validation!$I$11:$J$35,2,FALSE), "")</f>
        <v>Very Low</v>
      </c>
      <c r="V21" s="68" t="str">
        <f>IFERROR(VLOOKUP(INDEX(Validation!$O$22:$S$26, MATCH($R21,Validation!$M$22:$M$26,0),MATCH(K21,Validation!$O$20:$S$20,0)),Validation!$I$11:$J$35,2,FALSE), "")</f>
        <v>Low</v>
      </c>
      <c r="W21" s="68" t="str">
        <f>IFERROR(VLOOKUP(INDEX(Validation!$O$22:$S$26, MATCH($R21,Validation!$M$22:$M$26,0),MATCH(L21,Validation!$O$20:$S$20,0)),Validation!$I$11:$J$35,2,FALSE), "")</f>
        <v>Low</v>
      </c>
    </row>
    <row r="22" spans="1:24" ht="105.75" customHeight="1" x14ac:dyDescent="0.35">
      <c r="A22" s="193" t="s">
        <v>1002</v>
      </c>
      <c r="B22" s="146"/>
      <c r="C22" s="161"/>
      <c r="D22" s="194" t="s">
        <v>1003</v>
      </c>
      <c r="E22" s="173" t="s">
        <v>32</v>
      </c>
      <c r="F22" s="192" t="s">
        <v>1004</v>
      </c>
      <c r="G22" s="191" t="s">
        <v>1005</v>
      </c>
      <c r="H22" s="71" t="s">
        <v>34</v>
      </c>
      <c r="I22" s="71" t="s">
        <v>34</v>
      </c>
      <c r="J22" s="71" t="s">
        <v>34</v>
      </c>
      <c r="K22" s="71" t="s">
        <v>35</v>
      </c>
      <c r="L22" s="71" t="s">
        <v>35</v>
      </c>
      <c r="M22" s="42" t="s">
        <v>1006</v>
      </c>
      <c r="N22" s="64" t="s">
        <v>34</v>
      </c>
      <c r="O22" s="76" t="s">
        <v>1007</v>
      </c>
      <c r="P22" s="66" t="s">
        <v>38</v>
      </c>
      <c r="Q22" s="67" t="s">
        <v>1008</v>
      </c>
      <c r="R22" s="68" t="str">
        <f>IFERROR(VLOOKUP(INDEX(Validation!$O$12:$S$16, MATCH(P22,Validation!$M$12:$M$16,0),MATCH($N22,Validation!$O$10:$S$10,0)),Validation!$F$11:$G$35,2,FALSE), "")</f>
        <v>Moderate</v>
      </c>
      <c r="S22" s="68" t="str">
        <f>IFERROR(VLOOKUP(INDEX(Validation!$O$22:$S$26, MATCH($R22,Validation!$M$22:$M$26,0),MATCH(H22,Validation!$O$20:$S$20,0)),Validation!$I$11:$J$35,2,FALSE), "")</f>
        <v>Moderate</v>
      </c>
      <c r="T22" s="68" t="str">
        <f>IFERROR(VLOOKUP(INDEX(Validation!$O$22:$S$26, MATCH($R22,Validation!$M$22:$M$26,0),MATCH(I22,Validation!$O$20:$S$20,0)),Validation!$I$11:$J$35,2,FALSE), "")</f>
        <v>Moderate</v>
      </c>
      <c r="U22" s="68" t="str">
        <f>IFERROR(VLOOKUP(INDEX(Validation!$O$22:$S$26, MATCH($R22,Validation!$M$22:$M$26,0),MATCH(J22,Validation!$O$20:$S$20,0)),Validation!$I$11:$J$35,2,FALSE), "")</f>
        <v>Moderate</v>
      </c>
      <c r="V22" s="68" t="str">
        <f>IFERROR(VLOOKUP(INDEX(Validation!$O$22:$S$26, MATCH($R22,Validation!$M$22:$M$26,0),MATCH(K22,Validation!$O$20:$S$20,0)),Validation!$I$11:$J$35,2,FALSE), "")</f>
        <v>Moderate</v>
      </c>
      <c r="W22" s="68" t="str">
        <f>IFERROR(VLOOKUP(INDEX(Validation!$O$22:$S$26, MATCH($R22,Validation!$M$22:$M$26,0),MATCH(L22,Validation!$O$20:$S$20,0)),Validation!$I$11:$J$35,2,FALSE), "")</f>
        <v>Moderate</v>
      </c>
    </row>
    <row r="23" spans="1:24" ht="78.75" customHeight="1" x14ac:dyDescent="0.35">
      <c r="A23" s="145" t="s">
        <v>1009</v>
      </c>
      <c r="B23" s="146" t="s">
        <v>905</v>
      </c>
      <c r="C23" s="161"/>
      <c r="D23" s="194" t="s">
        <v>1010</v>
      </c>
      <c r="E23" s="173" t="s">
        <v>32</v>
      </c>
      <c r="F23" s="192" t="s">
        <v>1159</v>
      </c>
      <c r="G23" s="191" t="s">
        <v>1005</v>
      </c>
      <c r="H23" s="71" t="s">
        <v>34</v>
      </c>
      <c r="I23" s="71" t="s">
        <v>34</v>
      </c>
      <c r="J23" s="71" t="s">
        <v>34</v>
      </c>
      <c r="K23" s="71" t="s">
        <v>35</v>
      </c>
      <c r="L23" s="71" t="s">
        <v>35</v>
      </c>
      <c r="M23" s="42" t="s">
        <v>1011</v>
      </c>
      <c r="N23" s="64" t="s">
        <v>35</v>
      </c>
      <c r="O23" s="76" t="s">
        <v>1012</v>
      </c>
      <c r="P23" s="66" t="s">
        <v>38</v>
      </c>
      <c r="Q23" s="67" t="s">
        <v>1013</v>
      </c>
      <c r="R23" s="68" t="str">
        <f>IFERROR(VLOOKUP(INDEX(Validation!$O$12:$S$16, MATCH(P23,Validation!$M$12:$M$16,0),MATCH($N23,Validation!$O$10:$S$10,0)),Validation!$F$11:$G$35,2,FALSE), "")</f>
        <v>High</v>
      </c>
      <c r="S23" s="68" t="str">
        <f>IFERROR(VLOOKUP(INDEX(Validation!$O$22:$S$26, MATCH($R23,Validation!$M$22:$M$26,0),MATCH(H23,Validation!$O$20:$S$20,0)),Validation!$I$11:$J$35,2,FALSE), "")</f>
        <v>Moderate</v>
      </c>
      <c r="T23" s="68" t="str">
        <f>IFERROR(VLOOKUP(INDEX(Validation!$O$22:$S$26, MATCH($R23,Validation!$M$22:$M$26,0),MATCH(I23,Validation!$O$20:$S$20,0)),Validation!$I$11:$J$35,2,FALSE), "")</f>
        <v>Moderate</v>
      </c>
      <c r="U23" s="68" t="str">
        <f>IFERROR(VLOOKUP(INDEX(Validation!$O$22:$S$26, MATCH($R23,Validation!$M$22:$M$26,0),MATCH(J23,Validation!$O$20:$S$20,0)),Validation!$I$11:$J$35,2,FALSE), "")</f>
        <v>Moderate</v>
      </c>
      <c r="V23" s="68" t="str">
        <f>IFERROR(VLOOKUP(INDEX(Validation!$O$22:$S$26, MATCH($R23,Validation!$M$22:$M$26,0),MATCH(K23,Validation!$O$20:$S$20,0)),Validation!$I$11:$J$35,2,FALSE), "")</f>
        <v>High</v>
      </c>
      <c r="W23" s="68" t="str">
        <f>IFERROR(VLOOKUP(INDEX(Validation!$O$22:$S$26, MATCH($R23,Validation!$M$22:$M$26,0),MATCH(L23,Validation!$O$20:$S$20,0)),Validation!$I$11:$J$35,2,FALSE), "")</f>
        <v>High</v>
      </c>
      <c r="X23" s="166"/>
    </row>
    <row r="24" spans="1:24" ht="55.5" customHeight="1" x14ac:dyDescent="0.35">
      <c r="A24" s="145" t="s">
        <v>1014</v>
      </c>
      <c r="B24" s="146" t="s">
        <v>905</v>
      </c>
      <c r="C24" s="161"/>
      <c r="D24" s="194" t="s">
        <v>1015</v>
      </c>
      <c r="E24" s="173" t="s">
        <v>32</v>
      </c>
      <c r="F24" s="192" t="s">
        <v>1161</v>
      </c>
      <c r="G24" s="191" t="s">
        <v>1016</v>
      </c>
      <c r="H24" s="71" t="s">
        <v>35</v>
      </c>
      <c r="I24" s="71" t="s">
        <v>35</v>
      </c>
      <c r="J24" s="71" t="s">
        <v>35</v>
      </c>
      <c r="K24" s="71" t="s">
        <v>51</v>
      </c>
      <c r="L24" s="71" t="s">
        <v>51</v>
      </c>
      <c r="M24" s="42" t="s">
        <v>1017</v>
      </c>
      <c r="N24" s="64" t="s">
        <v>34</v>
      </c>
      <c r="O24" s="76" t="s">
        <v>1018</v>
      </c>
      <c r="P24" s="66" t="s">
        <v>38</v>
      </c>
      <c r="Q24" s="67" t="s">
        <v>1019</v>
      </c>
      <c r="R24" s="68" t="str">
        <f>IFERROR(VLOOKUP(INDEX(Validation!$O$12:$S$16, MATCH(P24,Validation!$M$12:$M$16,0),MATCH($N24,Validation!$O$10:$S$10,0)),Validation!$F$11:$G$35,2,FALSE), "")</f>
        <v>Moderate</v>
      </c>
      <c r="S24" s="68" t="str">
        <f>IFERROR(VLOOKUP(INDEX(Validation!$O$22:$S$26, MATCH($R24,Validation!$M$22:$M$26,0),MATCH(H24,Validation!$O$20:$S$20,0)),Validation!$I$11:$J$35,2,FALSE), "")</f>
        <v>Moderate</v>
      </c>
      <c r="T24" s="68" t="str">
        <f>IFERROR(VLOOKUP(INDEX(Validation!$O$22:$S$26, MATCH($R24,Validation!$M$22:$M$26,0),MATCH(I24,Validation!$O$20:$S$20,0)),Validation!$I$11:$J$35,2,FALSE), "")</f>
        <v>Moderate</v>
      </c>
      <c r="U24" s="68" t="str">
        <f>IFERROR(VLOOKUP(INDEX(Validation!$O$22:$S$26, MATCH($R24,Validation!$M$22:$M$26,0),MATCH(J24,Validation!$O$20:$S$20,0)),Validation!$I$11:$J$35,2,FALSE), "")</f>
        <v>Moderate</v>
      </c>
      <c r="V24" s="68" t="str">
        <f>IFERROR(VLOOKUP(INDEX(Validation!$O$22:$S$26, MATCH($R24,Validation!$M$22:$M$26,0),MATCH(K24,Validation!$O$20:$S$20,0)),Validation!$I$11:$J$35,2,FALSE), "")</f>
        <v>High</v>
      </c>
      <c r="W24" s="68" t="str">
        <f>IFERROR(VLOOKUP(INDEX(Validation!$O$22:$S$26, MATCH($R24,Validation!$M$22:$M$26,0),MATCH(L24,Validation!$O$20:$S$20,0)),Validation!$I$11:$J$35,2,FALSE), "")</f>
        <v>High</v>
      </c>
      <c r="X24" s="166"/>
    </row>
    <row r="25" spans="1:24" ht="130.5" customHeight="1" x14ac:dyDescent="0.35">
      <c r="A25" s="193" t="s">
        <v>1020</v>
      </c>
      <c r="B25" s="146" t="s">
        <v>905</v>
      </c>
      <c r="C25" s="161"/>
      <c r="D25" s="161" t="s">
        <v>1021</v>
      </c>
      <c r="E25" s="173" t="s">
        <v>32</v>
      </c>
      <c r="F25" s="190" t="s">
        <v>1022</v>
      </c>
      <c r="G25" s="162" t="s">
        <v>1023</v>
      </c>
      <c r="H25" s="71" t="s">
        <v>38</v>
      </c>
      <c r="I25" s="71" t="s">
        <v>38</v>
      </c>
      <c r="J25" s="71" t="s">
        <v>38</v>
      </c>
      <c r="K25" s="71" t="s">
        <v>34</v>
      </c>
      <c r="L25" s="71" t="s">
        <v>34</v>
      </c>
      <c r="M25" s="42" t="s">
        <v>1024</v>
      </c>
      <c r="N25" s="64" t="s">
        <v>38</v>
      </c>
      <c r="O25" s="76" t="s">
        <v>1025</v>
      </c>
      <c r="P25" s="66" t="s">
        <v>60</v>
      </c>
      <c r="Q25" s="67" t="s">
        <v>1026</v>
      </c>
      <c r="R25" s="68" t="str">
        <f>IFERROR(VLOOKUP(INDEX(Validation!$O$12:$S$16, MATCH(P25,Validation!$M$12:$M$16,0),MATCH($N25,Validation!$O$10:$S$10,0)),Validation!$F$11:$G$35,2,FALSE), "")</f>
        <v>Low</v>
      </c>
      <c r="S25" s="68" t="str">
        <f>IFERROR(VLOOKUP(INDEX(Validation!$O$22:$S$26, MATCH($R25,Validation!$M$22:$M$26,0),MATCH(H25,Validation!$O$20:$S$20,0)),Validation!$I$11:$J$35,2,FALSE), "")</f>
        <v>Very Low</v>
      </c>
      <c r="T25" s="68" t="str">
        <f>IFERROR(VLOOKUP(INDEX(Validation!$O$22:$S$26, MATCH($R25,Validation!$M$22:$M$26,0),MATCH(I25,Validation!$O$20:$S$20,0)),Validation!$I$11:$J$35,2,FALSE), "")</f>
        <v>Very Low</v>
      </c>
      <c r="U25" s="68" t="str">
        <f>IFERROR(VLOOKUP(INDEX(Validation!$O$22:$S$26, MATCH($R25,Validation!$M$22:$M$26,0),MATCH(J25,Validation!$O$20:$S$20,0)),Validation!$I$11:$J$35,2,FALSE), "")</f>
        <v>Very Low</v>
      </c>
      <c r="V25" s="68" t="str">
        <f>IFERROR(VLOOKUP(INDEX(Validation!$O$22:$S$26, MATCH($R25,Validation!$M$22:$M$26,0),MATCH(K25,Validation!$O$20:$S$20,0)),Validation!$I$11:$J$35,2,FALSE), "")</f>
        <v>Low</v>
      </c>
      <c r="W25" s="68" t="str">
        <f>IFERROR(VLOOKUP(INDEX(Validation!$O$22:$S$26, MATCH($R25,Validation!$M$22:$M$26,0),MATCH(L25,Validation!$O$20:$S$20,0)),Validation!$I$11:$J$35,2,FALSE), "")</f>
        <v>Low</v>
      </c>
      <c r="X25" s="166"/>
    </row>
    <row r="26" spans="1:24" ht="169.5" customHeight="1" x14ac:dyDescent="0.35">
      <c r="A26" s="193" t="s">
        <v>1027</v>
      </c>
      <c r="B26" s="146" t="s">
        <v>905</v>
      </c>
      <c r="C26" s="161"/>
      <c r="D26" s="161" t="s">
        <v>1021</v>
      </c>
      <c r="E26" s="173" t="s">
        <v>612</v>
      </c>
      <c r="F26" s="190" t="s">
        <v>1028</v>
      </c>
      <c r="G26" s="162" t="s">
        <v>1162</v>
      </c>
      <c r="H26" s="71" t="s">
        <v>35</v>
      </c>
      <c r="I26" s="71" t="s">
        <v>35</v>
      </c>
      <c r="J26" s="71" t="s">
        <v>35</v>
      </c>
      <c r="K26" s="71" t="s">
        <v>51</v>
      </c>
      <c r="L26" s="71" t="s">
        <v>51</v>
      </c>
      <c r="M26" s="42" t="s">
        <v>1163</v>
      </c>
      <c r="N26" s="64" t="s">
        <v>34</v>
      </c>
      <c r="O26" s="76" t="s">
        <v>1029</v>
      </c>
      <c r="P26" s="66" t="s">
        <v>60</v>
      </c>
      <c r="Q26" s="67" t="s">
        <v>1030</v>
      </c>
      <c r="R26" s="68" t="str">
        <f>IFERROR(VLOOKUP(INDEX(Validation!$O$12:$S$16, MATCH(P26,Validation!$M$12:$M$16,0),MATCH($N26,Validation!$O$10:$S$10,0)),Validation!$F$11:$G$35,2,FALSE), "")</f>
        <v>Moderate</v>
      </c>
      <c r="S26" s="68" t="str">
        <f>IFERROR(VLOOKUP(INDEX(Validation!$O$22:$S$26, MATCH($R26,Validation!$M$22:$M$26,0),MATCH(H26,Validation!$O$20:$S$20,0)),Validation!$I$11:$J$35,2,FALSE), "")</f>
        <v>Moderate</v>
      </c>
      <c r="T26" s="68" t="str">
        <f>IFERROR(VLOOKUP(INDEX(Validation!$O$22:$S$26, MATCH($R26,Validation!$M$22:$M$26,0),MATCH(I26,Validation!$O$20:$S$20,0)),Validation!$I$11:$J$35,2,FALSE), "")</f>
        <v>Moderate</v>
      </c>
      <c r="U26" s="68" t="str">
        <f>IFERROR(VLOOKUP(INDEX(Validation!$O$22:$S$26, MATCH($R26,Validation!$M$22:$M$26,0),MATCH(J26,Validation!$O$20:$S$20,0)),Validation!$I$11:$J$35,2,FALSE), "")</f>
        <v>Moderate</v>
      </c>
      <c r="V26" s="68" t="str">
        <f>IFERROR(VLOOKUP(INDEX(Validation!$O$22:$S$26, MATCH($R26,Validation!$M$22:$M$26,0),MATCH(K26,Validation!$O$20:$S$20,0)),Validation!$I$11:$J$35,2,FALSE), "")</f>
        <v>High</v>
      </c>
      <c r="W26" s="68" t="str">
        <f>IFERROR(VLOOKUP(INDEX(Validation!$O$22:$S$26, MATCH($R26,Validation!$M$22:$M$26,0),MATCH(L26,Validation!$O$20:$S$20,0)),Validation!$I$11:$J$35,2,FALSE), "")</f>
        <v>High</v>
      </c>
    </row>
    <row r="27" spans="1:24" ht="102.75" customHeight="1" x14ac:dyDescent="0.35">
      <c r="A27" s="145" t="s">
        <v>1031</v>
      </c>
      <c r="B27" s="146" t="s">
        <v>905</v>
      </c>
      <c r="C27" s="161"/>
      <c r="D27" s="161" t="s">
        <v>1032</v>
      </c>
      <c r="E27" s="173" t="s">
        <v>32</v>
      </c>
      <c r="F27" s="190" t="s">
        <v>1160</v>
      </c>
      <c r="G27" s="162" t="s">
        <v>1164</v>
      </c>
      <c r="H27" s="71" t="s">
        <v>34</v>
      </c>
      <c r="I27" s="71" t="s">
        <v>34</v>
      </c>
      <c r="J27" s="71" t="s">
        <v>34</v>
      </c>
      <c r="K27" s="71" t="s">
        <v>35</v>
      </c>
      <c r="L27" s="71" t="s">
        <v>51</v>
      </c>
      <c r="M27" s="42" t="s">
        <v>1033</v>
      </c>
      <c r="N27" s="64" t="s">
        <v>34</v>
      </c>
      <c r="O27" s="76" t="s">
        <v>1034</v>
      </c>
      <c r="P27" s="66" t="s">
        <v>60</v>
      </c>
      <c r="Q27" s="67" t="s">
        <v>1035</v>
      </c>
      <c r="R27" s="68" t="str">
        <f>IFERROR(VLOOKUP(INDEX(Validation!$O$12:$S$16, MATCH(P27,Validation!$M$12:$M$16,0),MATCH($N27,Validation!$O$10:$S$10,0)),Validation!$F$11:$G$35,2,FALSE), "")</f>
        <v>Moderate</v>
      </c>
      <c r="S27" s="68" t="str">
        <f>IFERROR(VLOOKUP(INDEX(Validation!$O$22:$S$26, MATCH($R27,Validation!$M$22:$M$26,0),MATCH(H27,Validation!$O$20:$S$20,0)),Validation!$I$11:$J$35,2,FALSE), "")</f>
        <v>Moderate</v>
      </c>
      <c r="T27" s="68" t="str">
        <f>IFERROR(VLOOKUP(INDEX(Validation!$O$22:$S$26, MATCH($R27,Validation!$M$22:$M$26,0),MATCH(I27,Validation!$O$20:$S$20,0)),Validation!$I$11:$J$35,2,FALSE), "")</f>
        <v>Moderate</v>
      </c>
      <c r="U27" s="68" t="str">
        <f>IFERROR(VLOOKUP(INDEX(Validation!$O$22:$S$26, MATCH($R27,Validation!$M$22:$M$26,0),MATCH(J27,Validation!$O$20:$S$20,0)),Validation!$I$11:$J$35,2,FALSE), "")</f>
        <v>Moderate</v>
      </c>
      <c r="V27" s="68" t="str">
        <f>IFERROR(VLOOKUP(INDEX(Validation!$O$22:$S$26, MATCH($R27,Validation!$M$22:$M$26,0),MATCH(K27,Validation!$O$20:$S$20,0)),Validation!$I$11:$J$35,2,FALSE), "")</f>
        <v>Moderate</v>
      </c>
      <c r="W27" s="68" t="str">
        <f>IFERROR(VLOOKUP(INDEX(Validation!$O$22:$S$26, MATCH($R27,Validation!$M$22:$M$26,0),MATCH(L27,Validation!$O$20:$S$20,0)),Validation!$I$11:$J$35,2,FALSE), "")</f>
        <v>High</v>
      </c>
      <c r="X27" s="166"/>
    </row>
    <row r="28" spans="1:24" ht="69.75" customHeight="1" x14ac:dyDescent="0.35">
      <c r="A28" s="145" t="s">
        <v>1036</v>
      </c>
      <c r="B28" s="146" t="s">
        <v>905</v>
      </c>
      <c r="C28" s="161"/>
      <c r="D28" s="161" t="s">
        <v>1037</v>
      </c>
      <c r="E28" s="173" t="s">
        <v>32</v>
      </c>
      <c r="F28" s="195" t="s">
        <v>1038</v>
      </c>
      <c r="G28" s="162" t="s">
        <v>1039</v>
      </c>
      <c r="H28" s="71" t="s">
        <v>38</v>
      </c>
      <c r="I28" s="71" t="s">
        <v>38</v>
      </c>
      <c r="J28" s="71" t="s">
        <v>38</v>
      </c>
      <c r="K28" s="71" t="s">
        <v>34</v>
      </c>
      <c r="L28" s="71" t="s">
        <v>34</v>
      </c>
      <c r="M28" s="42" t="s">
        <v>1040</v>
      </c>
      <c r="N28" s="64" t="s">
        <v>34</v>
      </c>
      <c r="O28" s="76" t="s">
        <v>1041</v>
      </c>
      <c r="P28" s="66" t="s">
        <v>60</v>
      </c>
      <c r="Q28" s="67" t="s">
        <v>1042</v>
      </c>
      <c r="R28" s="68" t="str">
        <f>IFERROR(VLOOKUP(INDEX(Validation!$O$12:$S$16, MATCH(P28,Validation!$M$12:$M$16,0),MATCH($N28,Validation!$O$10:$S$10,0)),Validation!$F$11:$G$35,2,FALSE), "")</f>
        <v>Moderate</v>
      </c>
      <c r="S28" s="68" t="str">
        <f>IFERROR(VLOOKUP(INDEX(Validation!$O$22:$S$26, MATCH($R28,Validation!$M$22:$M$26,0),MATCH(H28,Validation!$O$20:$S$20,0)),Validation!$I$11:$J$35,2,FALSE), "")</f>
        <v>Low</v>
      </c>
      <c r="T28" s="68" t="str">
        <f>IFERROR(VLOOKUP(INDEX(Validation!$O$22:$S$26, MATCH($R28,Validation!$M$22:$M$26,0),MATCH(I28,Validation!$O$20:$S$20,0)),Validation!$I$11:$J$35,2,FALSE), "")</f>
        <v>Low</v>
      </c>
      <c r="U28" s="68" t="str">
        <f>IFERROR(VLOOKUP(INDEX(Validation!$O$22:$S$26, MATCH($R28,Validation!$M$22:$M$26,0),MATCH(J28,Validation!$O$20:$S$20,0)),Validation!$I$11:$J$35,2,FALSE), "")</f>
        <v>Low</v>
      </c>
      <c r="V28" s="68" t="str">
        <f>IFERROR(VLOOKUP(INDEX(Validation!$O$22:$S$26, MATCH($R28,Validation!$M$22:$M$26,0),MATCH(K28,Validation!$O$20:$S$20,0)),Validation!$I$11:$J$35,2,FALSE), "")</f>
        <v>Moderate</v>
      </c>
      <c r="W28" s="68" t="str">
        <f>IFERROR(VLOOKUP(INDEX(Validation!$O$22:$S$26, MATCH($R28,Validation!$M$22:$M$26,0),MATCH(L28,Validation!$O$20:$S$20,0)),Validation!$I$11:$J$35,2,FALSE), "")</f>
        <v>Moderate</v>
      </c>
      <c r="X28" s="166"/>
    </row>
    <row r="29" spans="1:24" ht="216" customHeight="1" x14ac:dyDescent="0.35">
      <c r="A29" s="193" t="s">
        <v>1043</v>
      </c>
      <c r="B29" s="146" t="s">
        <v>905</v>
      </c>
      <c r="C29" s="146" t="s">
        <v>1044</v>
      </c>
      <c r="D29" s="173" t="s">
        <v>1045</v>
      </c>
      <c r="E29" s="146" t="s">
        <v>32</v>
      </c>
      <c r="F29" s="148" t="str">
        <f>IF(C29="","",_xlfn.CONCAT("Risk to ",LOWER((_xlfn.CONCAT(C29," due to ",E29)))))</f>
        <v>Risk to communities &amp; buildings due to increased extreme rainfall and flooding</v>
      </c>
      <c r="G29" s="149" t="s">
        <v>1046</v>
      </c>
      <c r="H29" s="71" t="s">
        <v>34</v>
      </c>
      <c r="I29" s="71" t="s">
        <v>34</v>
      </c>
      <c r="J29" s="71" t="s">
        <v>35</v>
      </c>
      <c r="K29" s="71" t="s">
        <v>35</v>
      </c>
      <c r="L29" s="71" t="s">
        <v>51</v>
      </c>
      <c r="M29" s="63" t="s">
        <v>1047</v>
      </c>
      <c r="N29" s="64" t="s">
        <v>35</v>
      </c>
      <c r="O29" s="65" t="s">
        <v>1048</v>
      </c>
      <c r="P29" s="66" t="s">
        <v>38</v>
      </c>
      <c r="Q29" s="67" t="s">
        <v>1049</v>
      </c>
      <c r="R29" s="68" t="str">
        <f>IFERROR(VLOOKUP(INDEX(Validation!$O$12:$S$16, MATCH(P29,Validation!$M$12:$M$16,0),MATCH($N29,Validation!$O$10:$S$10,0)),Validation!$F$11:$G$35,2,FALSE), "")</f>
        <v>High</v>
      </c>
      <c r="S29" s="68" t="str">
        <f>IFERROR(VLOOKUP(INDEX(Validation!$O$22:$S$26, MATCH($R29,Validation!$M$22:$M$26,0),MATCH(H29,Validation!$O$20:$S$20,0)),Validation!$I$11:$J$35,2,FALSE), "")</f>
        <v>Moderate</v>
      </c>
      <c r="T29" s="68" t="str">
        <f>IFERROR(VLOOKUP(INDEX(Validation!$O$22:$S$26, MATCH($R29,Validation!$M$22:$M$26,0),MATCH(I29,Validation!$O$20:$S$20,0)),Validation!$I$11:$J$35,2,FALSE), "")</f>
        <v>Moderate</v>
      </c>
      <c r="U29" s="68" t="str">
        <f>IFERROR(VLOOKUP(INDEX(Validation!$O$22:$S$26, MATCH($R29,Validation!$M$22:$M$26,0),MATCH(J29,Validation!$O$20:$S$20,0)),Validation!$I$11:$J$35,2,FALSE), "")</f>
        <v>High</v>
      </c>
      <c r="V29" s="68" t="str">
        <f>IFERROR(VLOOKUP(INDEX(Validation!$O$22:$S$26, MATCH($R29,Validation!$M$22:$M$26,0),MATCH(K29,Validation!$O$20:$S$20,0)),Validation!$I$11:$J$35,2,FALSE), "")</f>
        <v>High</v>
      </c>
      <c r="W29" s="68" t="str">
        <f>IFERROR(VLOOKUP(INDEX(Validation!$O$22:$S$26, MATCH($R29,Validation!$M$22:$M$26,0),MATCH(L29,Validation!$O$20:$S$20,0)),Validation!$I$11:$J$35,2,FALSE), "")</f>
        <v>Very High</v>
      </c>
      <c r="X29" s="50" t="s">
        <v>1131</v>
      </c>
    </row>
    <row r="30" spans="1:24" ht="139.5" customHeight="1" x14ac:dyDescent="0.35">
      <c r="A30" s="163" t="s">
        <v>1050</v>
      </c>
      <c r="B30" s="174" t="s">
        <v>905</v>
      </c>
      <c r="C30" s="174" t="s">
        <v>1044</v>
      </c>
      <c r="D30" s="177" t="s">
        <v>1045</v>
      </c>
      <c r="E30" s="174" t="s">
        <v>251</v>
      </c>
      <c r="F30" s="178" t="str">
        <f>IF(C30="","",_xlfn.CONCAT("Risk to ",LOWER((_xlfn.CONCAT(C30," due to ",E30)))))</f>
        <v>Risk to communities &amp; buildings due to groundwater rise and salinity stress in low lying areas</v>
      </c>
      <c r="G30" s="175" t="s">
        <v>1051</v>
      </c>
      <c r="H30" s="71" t="s">
        <v>34</v>
      </c>
      <c r="I30" s="71" t="s">
        <v>34</v>
      </c>
      <c r="J30" s="71" t="s">
        <v>34</v>
      </c>
      <c r="K30" s="71" t="s">
        <v>35</v>
      </c>
      <c r="L30" s="71" t="s">
        <v>35</v>
      </c>
      <c r="M30" s="42" t="s">
        <v>1052</v>
      </c>
      <c r="N30" s="64" t="s">
        <v>38</v>
      </c>
      <c r="O30" s="65" t="s">
        <v>1053</v>
      </c>
      <c r="P30" s="66" t="s">
        <v>60</v>
      </c>
      <c r="Q30" s="67" t="s">
        <v>1054</v>
      </c>
      <c r="R30" s="68" t="str">
        <f>IFERROR(VLOOKUP(INDEX(Validation!$O$12:$S$16, MATCH(P30,Validation!$M$12:$M$16,0),MATCH($N30,Validation!$O$10:$S$10,0)),Validation!$F$11:$G$35,2,FALSE), "")</f>
        <v>Low</v>
      </c>
      <c r="S30" s="68" t="str">
        <f>IFERROR(VLOOKUP(INDEX(Validation!$O$22:$S$26, MATCH($R30,Validation!$M$22:$M$26,0),MATCH(H30,Validation!$O$20:$S$20,0)),Validation!$I$11:$J$35,2,FALSE), "")</f>
        <v>Low</v>
      </c>
      <c r="T30" s="68" t="str">
        <f>IFERROR(VLOOKUP(INDEX(Validation!$O$22:$S$26, MATCH($R30,Validation!$M$22:$M$26,0),MATCH(I30,Validation!$O$20:$S$20,0)),Validation!$I$11:$J$35,2,FALSE), "")</f>
        <v>Low</v>
      </c>
      <c r="U30" s="68" t="str">
        <f>IFERROR(VLOOKUP(INDEX(Validation!$O$22:$S$26, MATCH($R30,Validation!$M$22:$M$26,0),MATCH(J30,Validation!$O$20:$S$20,0)),Validation!$I$11:$J$35,2,FALSE), "")</f>
        <v>Low</v>
      </c>
      <c r="V30" s="68" t="str">
        <f>IFERROR(VLOOKUP(INDEX(Validation!$O$22:$S$26, MATCH($R30,Validation!$M$22:$M$26,0),MATCH(K30,Validation!$O$20:$S$20,0)),Validation!$I$11:$J$35,2,FALSE), "")</f>
        <v>Low</v>
      </c>
      <c r="W30" s="68" t="str">
        <f>IFERROR(VLOOKUP(INDEX(Validation!$O$22:$S$26, MATCH($R30,Validation!$M$22:$M$26,0),MATCH(L30,Validation!$O$20:$S$20,0)),Validation!$I$11:$J$35,2,FALSE), "")</f>
        <v>Low</v>
      </c>
    </row>
    <row r="31" spans="1:24" ht="186" customHeight="1" x14ac:dyDescent="0.35">
      <c r="A31" s="193" t="s">
        <v>1055</v>
      </c>
      <c r="B31" s="146" t="s">
        <v>905</v>
      </c>
      <c r="C31" s="146" t="s">
        <v>1044</v>
      </c>
      <c r="D31" s="173" t="s">
        <v>1056</v>
      </c>
      <c r="E31" s="146" t="s">
        <v>64</v>
      </c>
      <c r="F31" s="148" t="str">
        <f>IF(C31="","",_xlfn.CONCAT("Risk to ",LOWER((_xlfn.CONCAT(C31," due to ",E31)))))</f>
        <v>Risk to communities &amp; buildings due to increasing landslides</v>
      </c>
      <c r="G31" s="149" t="s">
        <v>1057</v>
      </c>
      <c r="H31" s="71" t="s">
        <v>35</v>
      </c>
      <c r="I31" s="71" t="s">
        <v>35</v>
      </c>
      <c r="J31" s="71" t="s">
        <v>35</v>
      </c>
      <c r="K31" s="71" t="s">
        <v>51</v>
      </c>
      <c r="L31" s="71" t="s">
        <v>51</v>
      </c>
      <c r="M31" s="63" t="s">
        <v>1058</v>
      </c>
      <c r="N31" s="64" t="s">
        <v>35</v>
      </c>
      <c r="O31" s="65" t="s">
        <v>1059</v>
      </c>
      <c r="P31" s="66" t="s">
        <v>38</v>
      </c>
      <c r="Q31" s="67" t="s">
        <v>1060</v>
      </c>
      <c r="R31" s="68" t="str">
        <f>IFERROR(VLOOKUP(INDEX(Validation!$O$12:$S$16, MATCH(P31,Validation!$M$12:$M$16,0),MATCH($N31,Validation!$O$10:$S$10,0)),Validation!$F$11:$G$35,2,FALSE), "")</f>
        <v>High</v>
      </c>
      <c r="S31" s="68" t="str">
        <f>IFERROR(VLOOKUP(INDEX(Validation!$O$22:$S$26, MATCH($R31,Validation!$M$22:$M$26,0),MATCH(H31,Validation!$O$20:$S$20,0)),Validation!$I$11:$J$35,2,FALSE), "")</f>
        <v>High</v>
      </c>
      <c r="T31" s="68" t="str">
        <f>IFERROR(VLOOKUP(INDEX(Validation!$O$22:$S$26, MATCH($R31,Validation!$M$22:$M$26,0),MATCH(I31,Validation!$O$20:$S$20,0)),Validation!$I$11:$J$35,2,FALSE), "")</f>
        <v>High</v>
      </c>
      <c r="U31" s="68" t="str">
        <f>IFERROR(VLOOKUP(INDEX(Validation!$O$22:$S$26, MATCH($R31,Validation!$M$22:$M$26,0),MATCH(J31,Validation!$O$20:$S$20,0)),Validation!$I$11:$J$35,2,FALSE), "")</f>
        <v>High</v>
      </c>
      <c r="V31" s="68" t="str">
        <f>IFERROR(VLOOKUP(INDEX(Validation!$O$22:$S$26, MATCH($R31,Validation!$M$22:$M$26,0),MATCH(K31,Validation!$O$20:$S$20,0)),Validation!$I$11:$J$35,2,FALSE), "")</f>
        <v>Very High</v>
      </c>
      <c r="W31" s="68" t="str">
        <f>IFERROR(VLOOKUP(INDEX(Validation!$O$22:$S$26, MATCH($R31,Validation!$M$22:$M$26,0),MATCH(L31,Validation!$O$20:$S$20,0)),Validation!$I$11:$J$35,2,FALSE), "")</f>
        <v>Very High</v>
      </c>
      <c r="X31" s="50" t="s">
        <v>1131</v>
      </c>
    </row>
    <row r="32" spans="1:24" x14ac:dyDescent="0.35">
      <c r="A32" s="60"/>
      <c r="B32" s="99"/>
      <c r="C32" s="99"/>
      <c r="D32" s="99"/>
      <c r="E32" s="99"/>
      <c r="F32" s="99"/>
      <c r="G32" s="99"/>
      <c r="H32" s="71"/>
      <c r="I32" s="71"/>
      <c r="J32" s="71"/>
      <c r="K32" s="71"/>
      <c r="L32" s="71"/>
      <c r="M32" s="42"/>
      <c r="N32" s="64"/>
      <c r="O32" s="65"/>
      <c r="P32" s="66"/>
      <c r="Q32" s="67"/>
      <c r="R32" s="68" t="str">
        <f>IFERROR(VLOOKUP(INDEX(Validation!$O$12:$S$16, MATCH(P32,Validation!$M$12:$M$16,0),MATCH($N32,Validation!$O$10:$S$10,0)),Validation!$F$11:$G$35,2,FALSE), "")</f>
        <v/>
      </c>
      <c r="S32" s="68" t="str">
        <f>IFERROR(VLOOKUP(INDEX(Validation!$O$22:$S$26, MATCH($R32,Validation!$M$22:$M$26,0),MATCH(H32,Validation!$O$20:$S$20,0)),Validation!$I$11:$J$35,2,FALSE), "")</f>
        <v/>
      </c>
      <c r="T32" s="68" t="str">
        <f>IFERROR(VLOOKUP(INDEX(Validation!$O$22:$S$26, MATCH($R32,Validation!$M$22:$M$26,0),MATCH(I32,Validation!$O$20:$S$20,0)),Validation!$I$11:$J$35,2,FALSE), "")</f>
        <v/>
      </c>
      <c r="U32" s="68" t="str">
        <f>IFERROR(VLOOKUP(INDEX(Validation!$O$22:$S$26, MATCH($R32,Validation!$M$22:$M$26,0),MATCH(J32,Validation!$O$20:$S$20,0)),Validation!$I$11:$J$35,2,FALSE), "")</f>
        <v/>
      </c>
      <c r="V32" s="68" t="str">
        <f>IFERROR(VLOOKUP(INDEX(Validation!$O$22:$S$26, MATCH($R32,Validation!$M$22:$M$26,0),MATCH(K32,Validation!$O$20:$S$20,0)),Validation!$I$11:$J$35,2,FALSE), "")</f>
        <v/>
      </c>
      <c r="W32" s="68" t="str">
        <f>IFERROR(VLOOKUP(INDEX(Validation!$O$22:$S$26, MATCH($R32,Validation!$M$22:$M$26,0),MATCH(L32,Validation!$O$20:$S$20,0)),Validation!$I$11:$J$35,2,FALSE), "")</f>
        <v/>
      </c>
    </row>
    <row r="33" spans="1:23" x14ac:dyDescent="0.35">
      <c r="A33" s="60"/>
      <c r="B33" s="99"/>
      <c r="C33" s="99"/>
      <c r="D33" s="99"/>
      <c r="E33" s="99"/>
      <c r="F33" s="99"/>
      <c r="G33" s="99"/>
      <c r="H33" s="71"/>
      <c r="I33" s="71"/>
      <c r="J33" s="71"/>
      <c r="K33" s="71"/>
      <c r="L33" s="71"/>
      <c r="M33" s="42"/>
      <c r="N33" s="64"/>
      <c r="O33" s="65"/>
      <c r="P33" s="66"/>
      <c r="Q33" s="67"/>
      <c r="R33" s="68" t="str">
        <f>IFERROR(VLOOKUP(INDEX(Validation!$O$12:$S$16, MATCH(P33,Validation!$M$12:$M$16,0),MATCH($N33,Validation!$O$10:$S$10,0)),Validation!$F$11:$G$35,2,FALSE), "")</f>
        <v/>
      </c>
      <c r="S33" s="68" t="str">
        <f>IFERROR(VLOOKUP(INDEX(Validation!$O$22:$S$26, MATCH($R33,Validation!$M$22:$M$26,0),MATCH(H33,Validation!$O$20:$S$20,0)),Validation!$I$11:$J$35,2,FALSE), "")</f>
        <v/>
      </c>
      <c r="T33" s="68" t="str">
        <f>IFERROR(VLOOKUP(INDEX(Validation!$O$22:$S$26, MATCH($R33,Validation!$M$22:$M$26,0),MATCH(I33,Validation!$O$20:$S$20,0)),Validation!$I$11:$J$35,2,FALSE), "")</f>
        <v/>
      </c>
      <c r="U33" s="68" t="str">
        <f>IFERROR(VLOOKUP(INDEX(Validation!$O$22:$S$26, MATCH($R33,Validation!$M$22:$M$26,0),MATCH(J33,Validation!$O$20:$S$20,0)),Validation!$I$11:$J$35,2,FALSE), "")</f>
        <v/>
      </c>
      <c r="V33" s="68" t="str">
        <f>IFERROR(VLOOKUP(INDEX(Validation!$O$22:$S$26, MATCH($R33,Validation!$M$22:$M$26,0),MATCH(K33,Validation!$O$20:$S$20,0)),Validation!$I$11:$J$35,2,FALSE), "")</f>
        <v/>
      </c>
      <c r="W33" s="68" t="str">
        <f>IFERROR(VLOOKUP(INDEX(Validation!$O$22:$S$26, MATCH($R33,Validation!$M$22:$M$26,0),MATCH(L33,Validation!$O$20:$S$20,0)),Validation!$I$11:$J$35,2,FALSE), "")</f>
        <v/>
      </c>
    </row>
    <row r="34" spans="1:23" x14ac:dyDescent="0.35">
      <c r="A34" s="60"/>
      <c r="B34" s="99"/>
      <c r="C34" s="99"/>
      <c r="D34" s="99"/>
      <c r="E34" s="99"/>
      <c r="F34" s="99"/>
      <c r="G34" s="99"/>
      <c r="H34" s="71"/>
      <c r="I34" s="71"/>
      <c r="J34" s="71"/>
      <c r="K34" s="71"/>
      <c r="L34" s="71"/>
      <c r="M34" s="42"/>
      <c r="N34" s="64"/>
      <c r="O34" s="65"/>
      <c r="P34" s="66"/>
      <c r="Q34" s="67"/>
      <c r="R34" s="68" t="str">
        <f>IFERROR(VLOOKUP(INDEX(Validation!$O$12:$S$16, MATCH(P34,Validation!$M$12:$M$16,0),MATCH($N34,Validation!$O$10:$S$10,0)),Validation!$F$11:$G$35,2,FALSE), "")</f>
        <v/>
      </c>
      <c r="S34" s="68" t="str">
        <f>IFERROR(VLOOKUP(INDEX(Validation!$O$22:$S$26, MATCH($R34,Validation!$M$22:$M$26,0),MATCH(H34,Validation!$O$20:$S$20,0)),Validation!$I$11:$J$35,2,FALSE), "")</f>
        <v/>
      </c>
      <c r="T34" s="68" t="str">
        <f>IFERROR(VLOOKUP(INDEX(Validation!$O$22:$S$26, MATCH($R34,Validation!$M$22:$M$26,0),MATCH(I34,Validation!$O$20:$S$20,0)),Validation!$I$11:$J$35,2,FALSE), "")</f>
        <v/>
      </c>
      <c r="U34" s="68" t="str">
        <f>IFERROR(VLOOKUP(INDEX(Validation!$O$22:$S$26, MATCH($R34,Validation!$M$22:$M$26,0),MATCH(J34,Validation!$O$20:$S$20,0)),Validation!$I$11:$J$35,2,FALSE), "")</f>
        <v/>
      </c>
      <c r="V34" s="68" t="str">
        <f>IFERROR(VLOOKUP(INDEX(Validation!$O$22:$S$26, MATCH($R34,Validation!$M$22:$M$26,0),MATCH(K34,Validation!$O$20:$S$20,0)),Validation!$I$11:$J$35,2,FALSE), "")</f>
        <v/>
      </c>
      <c r="W34" s="68" t="str">
        <f>IFERROR(VLOOKUP(INDEX(Validation!$O$22:$S$26, MATCH($R34,Validation!$M$22:$M$26,0),MATCH(L34,Validation!$O$20:$S$20,0)),Validation!$I$11:$J$35,2,FALSE), "")</f>
        <v/>
      </c>
    </row>
    <row r="35" spans="1:23" x14ac:dyDescent="0.35">
      <c r="A35" s="60"/>
      <c r="B35" s="99"/>
      <c r="C35" s="99"/>
      <c r="D35" s="99"/>
      <c r="E35" s="99"/>
      <c r="F35" s="99"/>
      <c r="G35" s="99"/>
      <c r="H35" s="71"/>
      <c r="I35" s="71"/>
      <c r="J35" s="71"/>
      <c r="K35" s="71"/>
      <c r="L35" s="71"/>
      <c r="M35" s="42"/>
      <c r="N35" s="64"/>
      <c r="O35" s="65"/>
      <c r="P35" s="66"/>
      <c r="Q35" s="67"/>
      <c r="R35" s="68" t="str">
        <f>IFERROR(VLOOKUP(INDEX(Validation!$O$12:$S$16, MATCH(P35,Validation!$M$12:$M$16,0),MATCH($N35,Validation!$O$10:$S$10,0)),Validation!$F$11:$G$35,2,FALSE), "")</f>
        <v/>
      </c>
      <c r="S35" s="68" t="str">
        <f>IFERROR(VLOOKUP(INDEX(Validation!$O$22:$S$26, MATCH($R35,Validation!$M$22:$M$26,0),MATCH(H35,Validation!$O$20:$S$20,0)),Validation!$I$11:$J$35,2,FALSE), "")</f>
        <v/>
      </c>
      <c r="T35" s="68" t="str">
        <f>IFERROR(VLOOKUP(INDEX(Validation!$O$22:$S$26, MATCH($R35,Validation!$M$22:$M$26,0),MATCH(I35,Validation!$O$20:$S$20,0)),Validation!$I$11:$J$35,2,FALSE), "")</f>
        <v/>
      </c>
      <c r="U35" s="68" t="str">
        <f>IFERROR(VLOOKUP(INDEX(Validation!$O$22:$S$26, MATCH($R35,Validation!$M$22:$M$26,0),MATCH(J35,Validation!$O$20:$S$20,0)),Validation!$I$11:$J$35,2,FALSE), "")</f>
        <v/>
      </c>
      <c r="V35" s="68" t="str">
        <f>IFERROR(VLOOKUP(INDEX(Validation!$O$22:$S$26, MATCH($R35,Validation!$M$22:$M$26,0),MATCH(K35,Validation!$O$20:$S$20,0)),Validation!$I$11:$J$35,2,FALSE), "")</f>
        <v/>
      </c>
      <c r="W35" s="68" t="str">
        <f>IFERROR(VLOOKUP(INDEX(Validation!$O$22:$S$26, MATCH($R35,Validation!$M$22:$M$26,0),MATCH(L35,Validation!$O$20:$S$20,0)),Validation!$I$11:$J$35,2,FALSE), "")</f>
        <v/>
      </c>
    </row>
    <row r="36" spans="1:23" x14ac:dyDescent="0.35">
      <c r="A36" s="99"/>
      <c r="B36" s="99"/>
      <c r="C36" s="99"/>
      <c r="D36" s="99"/>
      <c r="E36" s="99"/>
      <c r="F36" s="99"/>
      <c r="G36" s="99"/>
      <c r="H36" s="71"/>
      <c r="I36" s="71"/>
      <c r="J36" s="71"/>
      <c r="K36" s="71"/>
      <c r="L36" s="71"/>
      <c r="M36" s="42"/>
      <c r="N36" s="64"/>
      <c r="O36" s="65"/>
      <c r="P36" s="66"/>
      <c r="Q36" s="67"/>
      <c r="R36" s="68" t="str">
        <f>IFERROR(VLOOKUP(INDEX(Validation!$O$12:$S$16, MATCH(P36,Validation!$M$12:$M$16,0),MATCH($N36,Validation!$O$10:$S$10,0)),Validation!$F$11:$G$35,2,FALSE), "")</f>
        <v/>
      </c>
      <c r="S36" s="68" t="str">
        <f>IFERROR(VLOOKUP(INDEX(Validation!$O$22:$S$26, MATCH($R36,Validation!$M$22:$M$26,0),MATCH(H36,Validation!$O$20:$S$20,0)),Validation!$I$11:$J$35,2,FALSE), "")</f>
        <v/>
      </c>
      <c r="T36" s="68" t="str">
        <f>IFERROR(VLOOKUP(INDEX(Validation!$O$22:$S$26, MATCH($R36,Validation!$M$22:$M$26,0),MATCH(I36,Validation!$O$20:$S$20,0)),Validation!$I$11:$J$35,2,FALSE), "")</f>
        <v/>
      </c>
      <c r="U36" s="68" t="str">
        <f>IFERROR(VLOOKUP(INDEX(Validation!$O$22:$S$26, MATCH($R36,Validation!$M$22:$M$26,0),MATCH(J36,Validation!$O$20:$S$20,0)),Validation!$I$11:$J$35,2,FALSE), "")</f>
        <v/>
      </c>
      <c r="V36" s="68" t="str">
        <f>IFERROR(VLOOKUP(INDEX(Validation!$O$22:$S$26, MATCH($R36,Validation!$M$22:$M$26,0),MATCH(K36,Validation!$O$20:$S$20,0)),Validation!$I$11:$J$35,2,FALSE), "")</f>
        <v/>
      </c>
      <c r="W36" s="68" t="str">
        <f>IFERROR(VLOOKUP(INDEX(Validation!$O$22:$S$26, MATCH($R36,Validation!$M$22:$M$26,0),MATCH(L36,Validation!$O$20:$S$20,0)),Validation!$I$11:$J$35,2,FALSE), "")</f>
        <v/>
      </c>
    </row>
    <row r="37" spans="1:23" x14ac:dyDescent="0.35">
      <c r="A37" s="99"/>
      <c r="B37" s="99"/>
      <c r="C37" s="99"/>
      <c r="D37" s="99"/>
      <c r="E37" s="99"/>
      <c r="F37" s="99"/>
      <c r="G37" s="99"/>
      <c r="H37" s="71"/>
      <c r="I37" s="71"/>
      <c r="J37" s="71"/>
      <c r="K37" s="71"/>
      <c r="L37" s="71"/>
      <c r="M37" s="42"/>
      <c r="N37" s="64"/>
      <c r="O37" s="65"/>
      <c r="P37" s="66"/>
      <c r="Q37" s="67"/>
      <c r="R37" s="68" t="str">
        <f>IFERROR(VLOOKUP(INDEX(Validation!$O$12:$S$16, MATCH(P37,Validation!$M$12:$M$16,0),MATCH($N37,Validation!$O$10:$S$10,0)),Validation!$F$11:$G$35,2,FALSE), "")</f>
        <v/>
      </c>
      <c r="S37" s="68" t="str">
        <f>IFERROR(VLOOKUP(INDEX(Validation!$O$22:$S$26, MATCH($R37,Validation!$M$22:$M$26,0),MATCH(H37,Validation!$O$20:$S$20,0)),Validation!$I$11:$J$35,2,FALSE), "")</f>
        <v/>
      </c>
      <c r="T37" s="68" t="str">
        <f>IFERROR(VLOOKUP(INDEX(Validation!$O$22:$S$26, MATCH($R37,Validation!$M$22:$M$26,0),MATCH(I37,Validation!$O$20:$S$20,0)),Validation!$I$11:$J$35,2,FALSE), "")</f>
        <v/>
      </c>
      <c r="U37" s="68" t="str">
        <f>IFERROR(VLOOKUP(INDEX(Validation!$O$22:$S$26, MATCH($R37,Validation!$M$22:$M$26,0),MATCH(J37,Validation!$O$20:$S$20,0)),Validation!$I$11:$J$35,2,FALSE), "")</f>
        <v/>
      </c>
      <c r="V37" s="68" t="str">
        <f>IFERROR(VLOOKUP(INDEX(Validation!$O$22:$S$26, MATCH($R37,Validation!$M$22:$M$26,0),MATCH(K37,Validation!$O$20:$S$20,0)),Validation!$I$11:$J$35,2,FALSE), "")</f>
        <v/>
      </c>
      <c r="W37" s="68" t="str">
        <f>IFERROR(VLOOKUP(INDEX(Validation!$O$22:$S$26, MATCH($R37,Validation!$M$22:$M$26,0),MATCH(L37,Validation!$O$20:$S$20,0)),Validation!$I$11:$J$35,2,FALSE), "")</f>
        <v/>
      </c>
    </row>
    <row r="38" spans="1:23" x14ac:dyDescent="0.35">
      <c r="A38" s="99"/>
      <c r="B38" s="99"/>
      <c r="C38" s="99"/>
      <c r="D38" s="99"/>
      <c r="E38" s="99"/>
      <c r="F38" s="99"/>
      <c r="G38" s="99"/>
      <c r="H38" s="71"/>
      <c r="I38" s="71"/>
      <c r="J38" s="71"/>
      <c r="K38" s="71"/>
      <c r="L38" s="71"/>
      <c r="M38" s="42"/>
      <c r="N38" s="64"/>
      <c r="O38" s="65"/>
      <c r="P38" s="66"/>
      <c r="Q38" s="67"/>
      <c r="R38" s="68" t="str">
        <f>IFERROR(VLOOKUP(INDEX(Validation!$O$12:$S$16, MATCH(P38,Validation!$M$12:$M$16,0),MATCH($N38,Validation!$O$10:$S$10,0)),Validation!$F$11:$G$35,2,FALSE), "")</f>
        <v/>
      </c>
      <c r="S38" s="68" t="str">
        <f>IFERROR(VLOOKUP(INDEX(Validation!$O$22:$S$26, MATCH($R38,Validation!$M$22:$M$26,0),MATCH(H38,Validation!$O$20:$S$20,0)),Validation!$I$11:$J$35,2,FALSE), "")</f>
        <v/>
      </c>
      <c r="T38" s="68" t="str">
        <f>IFERROR(VLOOKUP(INDEX(Validation!$O$22:$S$26, MATCH($R38,Validation!$M$22:$M$26,0),MATCH(I38,Validation!$O$20:$S$20,0)),Validation!$I$11:$J$35,2,FALSE), "")</f>
        <v/>
      </c>
      <c r="U38" s="68" t="str">
        <f>IFERROR(VLOOKUP(INDEX(Validation!$O$22:$S$26, MATCH($R38,Validation!$M$22:$M$26,0),MATCH(J38,Validation!$O$20:$S$20,0)),Validation!$I$11:$J$35,2,FALSE), "")</f>
        <v/>
      </c>
      <c r="V38" s="68" t="str">
        <f>IFERROR(VLOOKUP(INDEX(Validation!$O$22:$S$26, MATCH($R38,Validation!$M$22:$M$26,0),MATCH(K38,Validation!$O$20:$S$20,0)),Validation!$I$11:$J$35,2,FALSE), "")</f>
        <v/>
      </c>
      <c r="W38" s="68" t="str">
        <f>IFERROR(VLOOKUP(INDEX(Validation!$O$22:$S$26, MATCH($R38,Validation!$M$22:$M$26,0),MATCH(L38,Validation!$O$20:$S$20,0)),Validation!$I$11:$J$35,2,FALSE), "")</f>
        <v/>
      </c>
    </row>
    <row r="39" spans="1:23" x14ac:dyDescent="0.35">
      <c r="A39" s="99"/>
      <c r="B39" s="99"/>
      <c r="C39" s="99"/>
      <c r="D39" s="99"/>
      <c r="E39" s="99"/>
      <c r="F39" s="99"/>
      <c r="G39" s="99"/>
      <c r="H39" s="71"/>
      <c r="I39" s="71"/>
      <c r="J39" s="71"/>
      <c r="K39" s="71"/>
      <c r="L39" s="71"/>
      <c r="M39" s="42"/>
      <c r="N39" s="64"/>
      <c r="O39" s="65"/>
      <c r="P39" s="66"/>
      <c r="Q39" s="67"/>
      <c r="R39" s="68" t="str">
        <f>IFERROR(VLOOKUP(INDEX(Validation!$O$12:$S$16, MATCH(P39,Validation!$M$12:$M$16,0),MATCH($N39,Validation!$O$10:$S$10,0)),Validation!$F$11:$G$35,2,FALSE), "")</f>
        <v/>
      </c>
      <c r="S39" s="68" t="str">
        <f>IFERROR(VLOOKUP(INDEX(Validation!$O$22:$S$26, MATCH($R39,Validation!$M$22:$M$26,0),MATCH(H39,Validation!$O$20:$S$20,0)),Validation!$I$11:$J$35,2,FALSE), "")</f>
        <v/>
      </c>
      <c r="T39" s="68" t="str">
        <f>IFERROR(VLOOKUP(INDEX(Validation!$O$22:$S$26, MATCH($R39,Validation!$M$22:$M$26,0),MATCH(I39,Validation!$O$20:$S$20,0)),Validation!$I$11:$J$35,2,FALSE), "")</f>
        <v/>
      </c>
      <c r="U39" s="68" t="str">
        <f>IFERROR(VLOOKUP(INDEX(Validation!$O$22:$S$26, MATCH($R39,Validation!$M$22:$M$26,0),MATCH(J39,Validation!$O$20:$S$20,0)),Validation!$I$11:$J$35,2,FALSE), "")</f>
        <v/>
      </c>
      <c r="V39" s="68" t="str">
        <f>IFERROR(VLOOKUP(INDEX(Validation!$O$22:$S$26, MATCH($R39,Validation!$M$22:$M$26,0),MATCH(K39,Validation!$O$20:$S$20,0)),Validation!$I$11:$J$35,2,FALSE), "")</f>
        <v/>
      </c>
      <c r="W39" s="68" t="str">
        <f>IFERROR(VLOOKUP(INDEX(Validation!$O$22:$S$26, MATCH($R39,Validation!$M$22:$M$26,0),MATCH(L39,Validation!$O$20:$S$20,0)),Validation!$I$11:$J$35,2,FALSE), "")</f>
        <v/>
      </c>
    </row>
    <row r="40" spans="1:23" x14ac:dyDescent="0.35">
      <c r="A40" s="99"/>
      <c r="B40" s="99"/>
      <c r="C40" s="99"/>
      <c r="D40" s="99"/>
      <c r="E40" s="99"/>
      <c r="F40" s="99"/>
      <c r="G40" s="99"/>
      <c r="H40" s="71"/>
      <c r="I40" s="71"/>
      <c r="J40" s="71"/>
      <c r="K40" s="71"/>
      <c r="L40" s="71"/>
      <c r="M40" s="42"/>
      <c r="N40" s="64"/>
      <c r="O40" s="65"/>
      <c r="P40" s="66"/>
      <c r="Q40" s="67"/>
      <c r="R40" s="68" t="str">
        <f>IFERROR(VLOOKUP(INDEX(Validation!$O$12:$S$16, MATCH(P40,Validation!$M$12:$M$16,0),MATCH($N40,Validation!$O$10:$S$10,0)),Validation!$F$11:$G$35,2,FALSE), "")</f>
        <v/>
      </c>
      <c r="S40" s="68" t="str">
        <f>IFERROR(VLOOKUP(INDEX(Validation!$O$22:$S$26, MATCH($R40,Validation!$M$22:$M$26,0),MATCH(H40,Validation!$O$20:$S$20,0)),Validation!$I$11:$J$35,2,FALSE), "")</f>
        <v/>
      </c>
      <c r="T40" s="68" t="str">
        <f>IFERROR(VLOOKUP(INDEX(Validation!$O$22:$S$26, MATCH($R40,Validation!$M$22:$M$26,0),MATCH(I40,Validation!$O$20:$S$20,0)),Validation!$I$11:$J$35,2,FALSE), "")</f>
        <v/>
      </c>
      <c r="U40" s="68" t="str">
        <f>IFERROR(VLOOKUP(INDEX(Validation!$O$22:$S$26, MATCH($R40,Validation!$M$22:$M$26,0),MATCH(J40,Validation!$O$20:$S$20,0)),Validation!$I$11:$J$35,2,FALSE), "")</f>
        <v/>
      </c>
      <c r="V40" s="68" t="str">
        <f>IFERROR(VLOOKUP(INDEX(Validation!$O$22:$S$26, MATCH($R40,Validation!$M$22:$M$26,0),MATCH(K40,Validation!$O$20:$S$20,0)),Validation!$I$11:$J$35,2,FALSE), "")</f>
        <v/>
      </c>
      <c r="W40" s="68" t="str">
        <f>IFERROR(VLOOKUP(INDEX(Validation!$O$22:$S$26, MATCH($R40,Validation!$M$22:$M$26,0),MATCH(L40,Validation!$O$20:$S$20,0)),Validation!$I$11:$J$35,2,FALSE), "")</f>
        <v/>
      </c>
    </row>
    <row r="41" spans="1:23" x14ac:dyDescent="0.35">
      <c r="A41" s="99"/>
      <c r="B41" s="99"/>
      <c r="C41" s="99"/>
      <c r="D41" s="99"/>
      <c r="E41" s="99"/>
      <c r="F41" s="99"/>
      <c r="G41" s="99"/>
      <c r="H41" s="71"/>
      <c r="I41" s="71"/>
      <c r="J41" s="71"/>
      <c r="K41" s="71"/>
      <c r="L41" s="71"/>
      <c r="M41" s="42"/>
      <c r="N41" s="64"/>
      <c r="O41" s="65"/>
      <c r="P41" s="66"/>
      <c r="Q41" s="67"/>
      <c r="R41" s="68" t="str">
        <f>IFERROR(VLOOKUP(INDEX(Validation!$O$12:$S$16, MATCH(P41,Validation!$M$12:$M$16,0),MATCH($N41,Validation!$O$10:$S$10,0)),Validation!$F$11:$G$35,2,FALSE), "")</f>
        <v/>
      </c>
      <c r="S41" s="68" t="str">
        <f>IFERROR(VLOOKUP(INDEX(Validation!$O$22:$S$26, MATCH($R41,Validation!$M$22:$M$26,0),MATCH(H41,Validation!$O$20:$S$20,0)),Validation!$I$11:$J$35,2,FALSE), "")</f>
        <v/>
      </c>
      <c r="T41" s="68" t="str">
        <f>IFERROR(VLOOKUP(INDEX(Validation!$O$22:$S$26, MATCH($R41,Validation!$M$22:$M$26,0),MATCH(I41,Validation!$O$20:$S$20,0)),Validation!$I$11:$J$35,2,FALSE), "")</f>
        <v/>
      </c>
      <c r="U41" s="68" t="str">
        <f>IFERROR(VLOOKUP(INDEX(Validation!$O$22:$S$26, MATCH($R41,Validation!$M$22:$M$26,0),MATCH(J41,Validation!$O$20:$S$20,0)),Validation!$I$11:$J$35,2,FALSE), "")</f>
        <v/>
      </c>
      <c r="V41" s="68" t="str">
        <f>IFERROR(VLOOKUP(INDEX(Validation!$O$22:$S$26, MATCH($R41,Validation!$M$22:$M$26,0),MATCH(K41,Validation!$O$20:$S$20,0)),Validation!$I$11:$J$35,2,FALSE), "")</f>
        <v/>
      </c>
      <c r="W41" s="68" t="str">
        <f>IFERROR(VLOOKUP(INDEX(Validation!$O$22:$S$26, MATCH($R41,Validation!$M$22:$M$26,0),MATCH(L41,Validation!$O$20:$S$20,0)),Validation!$I$11:$J$35,2,FALSE), "")</f>
        <v/>
      </c>
    </row>
  </sheetData>
  <mergeCells count="14">
    <mergeCell ref="R4:R5"/>
    <mergeCell ref="S4:W4"/>
    <mergeCell ref="H4:L4"/>
    <mergeCell ref="M4:M5"/>
    <mergeCell ref="N4:N5"/>
    <mergeCell ref="O4:O5"/>
    <mergeCell ref="P4:P5"/>
    <mergeCell ref="Q4:Q5"/>
    <mergeCell ref="G4:G5"/>
    <mergeCell ref="A4:A5"/>
    <mergeCell ref="B4:B5"/>
    <mergeCell ref="D4:D5"/>
    <mergeCell ref="E4:E5"/>
    <mergeCell ref="F4:F5"/>
  </mergeCells>
  <phoneticPr fontId="16" type="noConversion"/>
  <conditionalFormatting sqref="R6:R41">
    <cfRule type="expression" dxfId="8" priority="1">
      <formula>R6= "Extreme"</formula>
    </cfRule>
    <cfRule type="expression" dxfId="7" priority="2">
      <formula>R6= "High"</formula>
    </cfRule>
    <cfRule type="expression" dxfId="6" priority="3">
      <formula>R6= "Moderate"</formula>
    </cfRule>
    <cfRule type="expression" dxfId="5" priority="4">
      <formula>R6= "Low"</formula>
    </cfRule>
  </conditionalFormatting>
  <conditionalFormatting sqref="S6:W41">
    <cfRule type="expression" dxfId="4" priority="5">
      <formula>S6="Very low"</formula>
    </cfRule>
    <cfRule type="expression" dxfId="3" priority="6">
      <formula>S6= "Very High"</formula>
    </cfRule>
    <cfRule type="expression" dxfId="2" priority="7">
      <formula>S6= "High"</formula>
    </cfRule>
    <cfRule type="expression" dxfId="1" priority="8">
      <formula>S6= "Moderate"</formula>
    </cfRule>
    <cfRule type="expression" dxfId="0" priority="9">
      <formula>S6= "Low"</formula>
    </cfRule>
  </conditionalFormatting>
  <pageMargins left="0.70866141732283472" right="0.70866141732283472" top="0.74803149606299213" bottom="0.74803149606299213" header="0.31496062992125984" footer="0.31496062992125984"/>
  <pageSetup paperSize="8" scale="54" orientation="landscape" r:id="rId1"/>
  <headerFooter>
    <oddFooter>&amp;A</oddFooter>
  </headerFooter>
  <rowBreaks count="2" manualBreakCount="2">
    <brk id="17" max="22" man="1"/>
    <brk id="27" max="2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1DB4CB5-61D9-4E76-9448-26215BE65687}">
          <x14:formula1>
            <xm:f>Validation!$B$4:$B$7</xm:f>
          </x14:formula1>
          <xm:sqref>H32:L41</xm:sqref>
        </x14:dataValidation>
        <x14:dataValidation type="list" allowBlank="1" showInputMessage="1" showErrorMessage="1" xr:uid="{F6263B57-954E-4ED7-B0C0-E149678C375E}">
          <x14:formula1>
            <xm:f>Validation!$B$25:$B$29</xm:f>
          </x14:formula1>
          <xm:sqref>N6:N41</xm:sqref>
        </x14:dataValidation>
        <x14:dataValidation type="list" allowBlank="1" showInputMessage="1" showErrorMessage="1" xr:uid="{6C1920D0-ACDF-4203-9072-C63CEF758EB2}">
          <x14:formula1>
            <xm:f>Validation!$B$18:$B$22</xm:f>
          </x14:formula1>
          <xm:sqref>P6:P41</xm:sqref>
        </x14:dataValidation>
        <x14:dataValidation type="list" allowBlank="1" showInputMessage="1" showErrorMessage="1" xr:uid="{89972F5D-5994-4637-875A-A3C6D35B5288}">
          <x14:formula1>
            <xm:f>Validation!$B$4:$B$8</xm:f>
          </x14:formula1>
          <xm:sqref>H6:L31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33774-A93E-43FE-973C-34F8FE57CD37}">
  <dimension ref="A1:A17"/>
  <sheetViews>
    <sheetView workbookViewId="0">
      <selection activeCell="A17" sqref="A17:XFD17"/>
    </sheetView>
  </sheetViews>
  <sheetFormatPr defaultRowHeight="14.5" x14ac:dyDescent="0.35"/>
  <sheetData>
    <row r="1" spans="1:1" x14ac:dyDescent="0.35">
      <c r="A1" s="19" t="s">
        <v>1061</v>
      </c>
    </row>
    <row r="2" spans="1:1" x14ac:dyDescent="0.35">
      <c r="A2" t="s">
        <v>56</v>
      </c>
    </row>
    <row r="3" spans="1:1" x14ac:dyDescent="0.35">
      <c r="A3" t="s">
        <v>134</v>
      </c>
    </row>
    <row r="4" spans="1:1" x14ac:dyDescent="0.35">
      <c r="A4" t="s">
        <v>389</v>
      </c>
    </row>
    <row r="5" spans="1:1" x14ac:dyDescent="0.35">
      <c r="A5" t="s">
        <v>32</v>
      </c>
    </row>
    <row r="6" spans="1:1" x14ac:dyDescent="0.35">
      <c r="A6" t="s">
        <v>539</v>
      </c>
    </row>
    <row r="7" spans="1:1" x14ac:dyDescent="0.35">
      <c r="A7" t="s">
        <v>90</v>
      </c>
    </row>
    <row r="8" spans="1:1" x14ac:dyDescent="0.35">
      <c r="A8" t="s">
        <v>71</v>
      </c>
    </row>
    <row r="9" spans="1:1" x14ac:dyDescent="0.35">
      <c r="A9" t="s">
        <v>612</v>
      </c>
    </row>
    <row r="10" spans="1:1" x14ac:dyDescent="0.35">
      <c r="A10" t="s">
        <v>166</v>
      </c>
    </row>
    <row r="11" spans="1:1" x14ac:dyDescent="0.35">
      <c r="A11" t="s">
        <v>48</v>
      </c>
    </row>
    <row r="12" spans="1:1" x14ac:dyDescent="0.35">
      <c r="A12" t="s">
        <v>180</v>
      </c>
    </row>
    <row r="13" spans="1:1" x14ac:dyDescent="0.35">
      <c r="A13" t="s">
        <v>64</v>
      </c>
    </row>
    <row r="14" spans="1:1" x14ac:dyDescent="0.35">
      <c r="A14" t="s">
        <v>358</v>
      </c>
    </row>
    <row r="15" spans="1:1" x14ac:dyDescent="0.35">
      <c r="A15" t="s">
        <v>1062</v>
      </c>
    </row>
    <row r="16" spans="1:1" x14ac:dyDescent="0.35">
      <c r="A16" t="s">
        <v>1063</v>
      </c>
    </row>
    <row r="17" spans="1:1" x14ac:dyDescent="0.35">
      <c r="A17" t="s">
        <v>1064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2359-4C07-404D-8FA7-B069E03CF0A9}">
  <dimension ref="B1:U43"/>
  <sheetViews>
    <sheetView showGridLines="0" zoomScale="90" zoomScaleNormal="90" workbookViewId="0">
      <selection activeCell="D21" sqref="D21"/>
    </sheetView>
  </sheetViews>
  <sheetFormatPr defaultRowHeight="14.5" x14ac:dyDescent="0.35"/>
  <cols>
    <col min="2" max="2" width="18" bestFit="1" customWidth="1"/>
    <col min="3" max="3" width="44.7265625" customWidth="1"/>
    <col min="4" max="4" width="63" customWidth="1"/>
    <col min="5" max="5" width="12.7265625" customWidth="1"/>
    <col min="6" max="6" width="14" bestFit="1" customWidth="1"/>
    <col min="7" max="7" width="14" customWidth="1"/>
    <col min="8" max="8" width="12" customWidth="1"/>
    <col min="9" max="9" width="15.7265625" customWidth="1"/>
    <col min="10" max="10" width="13.26953125" customWidth="1"/>
    <col min="13" max="13" width="11.7265625" bestFit="1" customWidth="1"/>
    <col min="17" max="17" width="17.26953125" customWidth="1"/>
    <col min="21" max="21" width="14.54296875" customWidth="1"/>
  </cols>
  <sheetData>
    <row r="1" spans="2:21" ht="15" thickBot="1" x14ac:dyDescent="0.4"/>
    <row r="2" spans="2:21" ht="32.25" customHeight="1" x14ac:dyDescent="0.35">
      <c r="B2" s="29" t="s">
        <v>1065</v>
      </c>
      <c r="C2" s="7"/>
      <c r="D2" s="7"/>
      <c r="E2" s="7"/>
      <c r="F2" s="7"/>
      <c r="G2" s="7"/>
      <c r="H2" s="7"/>
      <c r="I2" s="7"/>
      <c r="J2" s="7"/>
      <c r="K2" s="7"/>
      <c r="L2" s="7"/>
      <c r="M2" s="7"/>
      <c r="N2" s="7"/>
      <c r="O2" s="7"/>
      <c r="P2" s="7"/>
      <c r="Q2" s="7"/>
      <c r="R2" s="7"/>
      <c r="S2" s="7"/>
      <c r="T2" s="7"/>
      <c r="U2" s="8"/>
    </row>
    <row r="3" spans="2:21" ht="58" x14ac:dyDescent="0.35">
      <c r="B3" s="26" t="s">
        <v>1066</v>
      </c>
      <c r="C3" s="25" t="s">
        <v>1067</v>
      </c>
      <c r="D3" s="2" t="s">
        <v>1068</v>
      </c>
      <c r="U3" s="10"/>
    </row>
    <row r="4" spans="2:21" ht="87" x14ac:dyDescent="0.35">
      <c r="B4" s="27" t="s">
        <v>51</v>
      </c>
      <c r="C4" s="24" t="s">
        <v>1069</v>
      </c>
      <c r="D4" s="3" t="s">
        <v>1070</v>
      </c>
      <c r="U4" s="10"/>
    </row>
    <row r="5" spans="2:21" ht="87" x14ac:dyDescent="0.35">
      <c r="B5" s="27" t="s">
        <v>35</v>
      </c>
      <c r="C5" s="24" t="s">
        <v>1071</v>
      </c>
      <c r="D5" s="3" t="s">
        <v>1072</v>
      </c>
      <c r="U5" s="10"/>
    </row>
    <row r="6" spans="2:21" ht="72.5" x14ac:dyDescent="0.35">
      <c r="B6" s="27" t="s">
        <v>34</v>
      </c>
      <c r="C6" s="24" t="s">
        <v>1073</v>
      </c>
      <c r="D6" s="3" t="s">
        <v>1074</v>
      </c>
      <c r="U6" s="10"/>
    </row>
    <row r="7" spans="2:21" ht="43.5" x14ac:dyDescent="0.35">
      <c r="B7" s="27" t="s">
        <v>38</v>
      </c>
      <c r="C7" s="24" t="s">
        <v>1075</v>
      </c>
      <c r="D7" s="3" t="s">
        <v>1076</v>
      </c>
      <c r="U7" s="10"/>
    </row>
    <row r="8" spans="2:21" ht="43.5" x14ac:dyDescent="0.35">
      <c r="B8" s="28" t="s">
        <v>410</v>
      </c>
      <c r="C8" s="5" t="s">
        <v>1075</v>
      </c>
      <c r="D8" s="4" t="s">
        <v>1076</v>
      </c>
      <c r="U8" s="10"/>
    </row>
    <row r="9" spans="2:21" x14ac:dyDescent="0.35">
      <c r="B9" s="9"/>
      <c r="J9" s="6"/>
      <c r="K9" s="6"/>
      <c r="L9" s="240" t="s">
        <v>19</v>
      </c>
      <c r="M9" s="241"/>
      <c r="N9" s="241"/>
      <c r="O9" s="115"/>
      <c r="P9" s="239" t="s">
        <v>15</v>
      </c>
      <c r="Q9" s="239"/>
      <c r="R9" s="239"/>
      <c r="S9" s="239"/>
      <c r="T9" s="6"/>
      <c r="U9" s="18"/>
    </row>
    <row r="10" spans="2:21" ht="35.25" customHeight="1" x14ac:dyDescent="0.35">
      <c r="B10" s="26" t="s">
        <v>1077</v>
      </c>
      <c r="C10" s="25" t="s">
        <v>1078</v>
      </c>
      <c r="D10" s="2" t="s">
        <v>1079</v>
      </c>
      <c r="F10" s="1" t="s">
        <v>1080</v>
      </c>
      <c r="G10" s="2" t="s">
        <v>1081</v>
      </c>
      <c r="I10" s="1" t="s">
        <v>1082</v>
      </c>
      <c r="J10" s="2" t="s">
        <v>1083</v>
      </c>
      <c r="K10" s="6"/>
      <c r="L10" s="242"/>
      <c r="M10" s="243"/>
      <c r="N10" s="243"/>
      <c r="O10" s="121" t="s">
        <v>161</v>
      </c>
      <c r="P10" s="121" t="s">
        <v>38</v>
      </c>
      <c r="Q10" s="121" t="s">
        <v>34</v>
      </c>
      <c r="R10" s="121" t="s">
        <v>35</v>
      </c>
      <c r="S10" s="121" t="s">
        <v>159</v>
      </c>
      <c r="T10" s="6"/>
      <c r="U10" s="133" t="s">
        <v>1084</v>
      </c>
    </row>
    <row r="11" spans="2:21" x14ac:dyDescent="0.35">
      <c r="B11" s="27" t="s">
        <v>159</v>
      </c>
      <c r="C11" s="24">
        <v>5</v>
      </c>
      <c r="D11" s="3" t="s">
        <v>1085</v>
      </c>
      <c r="F11" s="126" t="s">
        <v>1086</v>
      </c>
      <c r="G11" s="126" t="s">
        <v>410</v>
      </c>
      <c r="I11" s="126" t="s">
        <v>1086</v>
      </c>
      <c r="J11" s="126" t="s">
        <v>410</v>
      </c>
      <c r="K11" s="6"/>
      <c r="L11" s="242"/>
      <c r="M11" s="243"/>
      <c r="N11" s="243"/>
      <c r="O11" s="121">
        <v>1</v>
      </c>
      <c r="P11" s="121">
        <v>2</v>
      </c>
      <c r="Q11" s="121">
        <v>3</v>
      </c>
      <c r="R11" s="121">
        <v>4</v>
      </c>
      <c r="S11" s="121">
        <v>5</v>
      </c>
      <c r="T11" s="6"/>
      <c r="U11" s="128" t="s">
        <v>159</v>
      </c>
    </row>
    <row r="12" spans="2:21" ht="15" customHeight="1" x14ac:dyDescent="0.35">
      <c r="B12" s="27" t="s">
        <v>35</v>
      </c>
      <c r="C12" s="24">
        <v>4</v>
      </c>
      <c r="D12" s="3" t="s">
        <v>1087</v>
      </c>
      <c r="F12" s="126" t="s">
        <v>1088</v>
      </c>
      <c r="G12" s="126" t="s">
        <v>34</v>
      </c>
      <c r="I12" s="126" t="s">
        <v>1088</v>
      </c>
      <c r="J12" s="126" t="s">
        <v>410</v>
      </c>
      <c r="K12" s="6"/>
      <c r="L12" s="237" t="s">
        <v>17</v>
      </c>
      <c r="M12" s="114" t="s">
        <v>161</v>
      </c>
      <c r="N12" s="115" t="s">
        <v>1089</v>
      </c>
      <c r="O12" s="116" t="str">
        <f>_xlfn.CONCAT($N12,O$11)</f>
        <v>VL1</v>
      </c>
      <c r="P12" s="117" t="str">
        <f t="shared" ref="P12:S16" si="0">_xlfn.CONCAT($N12,P$11)</f>
        <v>VL2</v>
      </c>
      <c r="Q12" s="118" t="str">
        <f t="shared" si="0"/>
        <v>VL3</v>
      </c>
      <c r="R12" s="119" t="str">
        <f t="shared" si="0"/>
        <v>VL4</v>
      </c>
      <c r="S12" s="119" t="str">
        <f t="shared" si="0"/>
        <v>VL5</v>
      </c>
      <c r="T12" s="6"/>
      <c r="U12" s="129" t="s">
        <v>35</v>
      </c>
    </row>
    <row r="13" spans="2:21" ht="15" customHeight="1" x14ac:dyDescent="0.35">
      <c r="B13" s="27" t="s">
        <v>34</v>
      </c>
      <c r="C13" s="24">
        <v>3</v>
      </c>
      <c r="D13" s="3" t="s">
        <v>1090</v>
      </c>
      <c r="F13" s="126" t="s">
        <v>1091</v>
      </c>
      <c r="G13" s="126" t="s">
        <v>35</v>
      </c>
      <c r="I13" s="126" t="s">
        <v>1091</v>
      </c>
      <c r="J13" s="126" t="s">
        <v>410</v>
      </c>
      <c r="K13" s="6"/>
      <c r="L13" s="237"/>
      <c r="M13" s="114" t="s">
        <v>38</v>
      </c>
      <c r="N13" s="115" t="s">
        <v>1092</v>
      </c>
      <c r="O13" s="116" t="str">
        <f>_xlfn.CONCAT($N13,O$11)</f>
        <v>L1</v>
      </c>
      <c r="P13" s="120" t="str">
        <f t="shared" si="0"/>
        <v>L2</v>
      </c>
      <c r="Q13" s="117" t="str">
        <f t="shared" si="0"/>
        <v>L3</v>
      </c>
      <c r="R13" s="118" t="str">
        <f t="shared" si="0"/>
        <v>L4</v>
      </c>
      <c r="S13" s="119" t="str">
        <f t="shared" si="0"/>
        <v>L5</v>
      </c>
      <c r="T13" s="6"/>
      <c r="U13" s="130" t="s">
        <v>34</v>
      </c>
    </row>
    <row r="14" spans="2:21" x14ac:dyDescent="0.35">
      <c r="B14" s="27" t="s">
        <v>38</v>
      </c>
      <c r="C14" s="24">
        <v>2</v>
      </c>
      <c r="D14" s="3" t="s">
        <v>1093</v>
      </c>
      <c r="F14" s="126" t="s">
        <v>1094</v>
      </c>
      <c r="G14" s="126" t="s">
        <v>159</v>
      </c>
      <c r="I14" s="126" t="s">
        <v>1094</v>
      </c>
      <c r="J14" s="126" t="s">
        <v>410</v>
      </c>
      <c r="K14" s="6"/>
      <c r="L14" s="237"/>
      <c r="M14" s="114" t="s">
        <v>60</v>
      </c>
      <c r="N14" s="115" t="s">
        <v>1095</v>
      </c>
      <c r="O14" s="116" t="str">
        <f>_xlfn.CONCAT($N14,O$11)</f>
        <v>M1</v>
      </c>
      <c r="P14" s="120" t="str">
        <f t="shared" si="0"/>
        <v>M2</v>
      </c>
      <c r="Q14" s="117" t="str">
        <f t="shared" si="0"/>
        <v>M3</v>
      </c>
      <c r="R14" s="117" t="str">
        <f t="shared" si="0"/>
        <v>M4</v>
      </c>
      <c r="S14" s="118" t="str">
        <f t="shared" si="0"/>
        <v>M5</v>
      </c>
      <c r="T14" s="6"/>
      <c r="U14" s="131" t="s">
        <v>38</v>
      </c>
    </row>
    <row r="15" spans="2:21" x14ac:dyDescent="0.35">
      <c r="B15" s="28" t="s">
        <v>410</v>
      </c>
      <c r="C15" s="5">
        <v>1</v>
      </c>
      <c r="D15" s="4" t="s">
        <v>1096</v>
      </c>
      <c r="F15" s="126" t="s">
        <v>1097</v>
      </c>
      <c r="G15" s="126" t="s">
        <v>159</v>
      </c>
      <c r="I15" s="126" t="s">
        <v>1097</v>
      </c>
      <c r="J15" s="126" t="s">
        <v>38</v>
      </c>
      <c r="K15" s="6"/>
      <c r="L15" s="237"/>
      <c r="M15" s="114" t="s">
        <v>35</v>
      </c>
      <c r="N15" s="115" t="s">
        <v>1098</v>
      </c>
      <c r="O15" s="116" t="str">
        <f>_xlfn.CONCAT($N15,O$11)</f>
        <v>H1</v>
      </c>
      <c r="P15" s="116" t="str">
        <f t="shared" si="0"/>
        <v>H2</v>
      </c>
      <c r="Q15" s="120" t="str">
        <f t="shared" si="0"/>
        <v>H3</v>
      </c>
      <c r="R15" s="120" t="str">
        <f t="shared" si="0"/>
        <v>H4</v>
      </c>
      <c r="S15" s="117" t="str">
        <f t="shared" si="0"/>
        <v>H5</v>
      </c>
      <c r="T15" s="6"/>
      <c r="U15" s="132" t="s">
        <v>410</v>
      </c>
    </row>
    <row r="16" spans="2:21" x14ac:dyDescent="0.35">
      <c r="B16" s="9"/>
      <c r="F16" s="126" t="s">
        <v>1099</v>
      </c>
      <c r="G16" s="126" t="s">
        <v>410</v>
      </c>
      <c r="I16" s="126" t="s">
        <v>1099</v>
      </c>
      <c r="J16" s="126" t="s">
        <v>410</v>
      </c>
      <c r="K16" s="6"/>
      <c r="L16" s="113"/>
      <c r="M16" s="114" t="s">
        <v>507</v>
      </c>
      <c r="N16" s="115" t="s">
        <v>1100</v>
      </c>
      <c r="O16" s="116" t="str">
        <f>_xlfn.CONCAT($N16,O$11)</f>
        <v>VH1</v>
      </c>
      <c r="P16" s="116" t="str">
        <f t="shared" si="0"/>
        <v>VH2</v>
      </c>
      <c r="Q16" s="116" t="str">
        <f t="shared" si="0"/>
        <v>VH3</v>
      </c>
      <c r="R16" s="116" t="str">
        <f t="shared" si="0"/>
        <v>VH4</v>
      </c>
      <c r="S16" s="120" t="str">
        <f t="shared" si="0"/>
        <v>VH5</v>
      </c>
      <c r="T16" s="6"/>
      <c r="U16" s="18"/>
    </row>
    <row r="17" spans="2:21" x14ac:dyDescent="0.35">
      <c r="B17" s="26" t="s">
        <v>17</v>
      </c>
      <c r="C17" s="2" t="s">
        <v>1079</v>
      </c>
      <c r="D17" s="2" t="s">
        <v>1101</v>
      </c>
      <c r="F17" s="126" t="s">
        <v>1102</v>
      </c>
      <c r="G17" s="126" t="s">
        <v>38</v>
      </c>
      <c r="I17" s="126" t="s">
        <v>1102</v>
      </c>
      <c r="J17" s="126" t="s">
        <v>410</v>
      </c>
      <c r="K17" s="6"/>
      <c r="L17" s="6"/>
      <c r="M17" s="6"/>
      <c r="N17" s="6"/>
      <c r="O17" s="6"/>
      <c r="P17" s="6"/>
      <c r="Q17" s="6"/>
      <c r="R17" s="6"/>
      <c r="S17" s="6"/>
      <c r="T17" s="6"/>
      <c r="U17" s="18"/>
    </row>
    <row r="18" spans="2:21" x14ac:dyDescent="0.35">
      <c r="B18" s="27" t="s">
        <v>507</v>
      </c>
      <c r="C18" s="3" t="s">
        <v>1103</v>
      </c>
      <c r="D18" s="3">
        <v>1</v>
      </c>
      <c r="F18" s="126" t="s">
        <v>1104</v>
      </c>
      <c r="G18" s="126" t="s">
        <v>34</v>
      </c>
      <c r="I18" s="126" t="s">
        <v>1104</v>
      </c>
      <c r="J18" s="126" t="s">
        <v>38</v>
      </c>
      <c r="K18" s="6"/>
      <c r="M18" s="19" t="s">
        <v>1105</v>
      </c>
      <c r="U18" s="10"/>
    </row>
    <row r="19" spans="2:21" ht="15" thickBot="1" x14ac:dyDescent="0.4">
      <c r="B19" s="27" t="s">
        <v>35</v>
      </c>
      <c r="C19" s="3" t="s">
        <v>1106</v>
      </c>
      <c r="D19" s="3">
        <v>2</v>
      </c>
      <c r="F19" s="126" t="s">
        <v>1107</v>
      </c>
      <c r="G19" s="126" t="s">
        <v>35</v>
      </c>
      <c r="I19" s="126" t="s">
        <v>1107</v>
      </c>
      <c r="J19" s="126" t="s">
        <v>38</v>
      </c>
      <c r="K19" s="6"/>
      <c r="L19" s="243" t="s">
        <v>1083</v>
      </c>
      <c r="M19" s="243"/>
      <c r="N19" s="243"/>
      <c r="O19" s="20"/>
      <c r="P19" s="238" t="s">
        <v>13</v>
      </c>
      <c r="Q19" s="238"/>
      <c r="R19" s="238"/>
      <c r="S19" s="238"/>
      <c r="U19" s="10"/>
    </row>
    <row r="20" spans="2:21" x14ac:dyDescent="0.35">
      <c r="B20" s="27" t="s">
        <v>60</v>
      </c>
      <c r="C20" s="3" t="s">
        <v>1108</v>
      </c>
      <c r="D20" s="3">
        <v>3</v>
      </c>
      <c r="F20" s="126" t="s">
        <v>1109</v>
      </c>
      <c r="G20" s="126" t="s">
        <v>159</v>
      </c>
      <c r="I20" s="126" t="s">
        <v>1109</v>
      </c>
      <c r="J20" s="126" t="s">
        <v>34</v>
      </c>
      <c r="K20" s="6"/>
      <c r="L20" s="243"/>
      <c r="M20" s="243"/>
      <c r="N20" s="243"/>
      <c r="O20" s="20" t="s">
        <v>410</v>
      </c>
      <c r="P20" s="20" t="s">
        <v>38</v>
      </c>
      <c r="Q20" s="20" t="s">
        <v>34</v>
      </c>
      <c r="R20" s="20" t="s">
        <v>35</v>
      </c>
      <c r="S20" s="20" t="s">
        <v>51</v>
      </c>
      <c r="U20" s="127" t="s">
        <v>1110</v>
      </c>
    </row>
    <row r="21" spans="2:21" x14ac:dyDescent="0.35">
      <c r="B21" s="27" t="s">
        <v>38</v>
      </c>
      <c r="C21" s="3" t="s">
        <v>1111</v>
      </c>
      <c r="D21" s="3">
        <v>4</v>
      </c>
      <c r="F21" s="126" t="s">
        <v>260</v>
      </c>
      <c r="G21" s="126" t="s">
        <v>410</v>
      </c>
      <c r="I21" s="126" t="s">
        <v>260</v>
      </c>
      <c r="J21" s="126" t="s">
        <v>410</v>
      </c>
      <c r="K21" s="6"/>
      <c r="L21" s="243"/>
      <c r="M21" s="243"/>
      <c r="N21" s="243"/>
      <c r="O21" s="21" t="s">
        <v>1089</v>
      </c>
      <c r="P21" s="21" t="s">
        <v>1092</v>
      </c>
      <c r="Q21" s="21" t="s">
        <v>1095</v>
      </c>
      <c r="R21" s="21" t="s">
        <v>1098</v>
      </c>
      <c r="S21" s="21" t="s">
        <v>1100</v>
      </c>
      <c r="U21" s="128" t="s">
        <v>159</v>
      </c>
    </row>
    <row r="22" spans="2:21" ht="14.65" customHeight="1" x14ac:dyDescent="0.35">
      <c r="B22" s="28" t="s">
        <v>161</v>
      </c>
      <c r="C22" s="4" t="s">
        <v>1112</v>
      </c>
      <c r="D22" s="4">
        <v>5</v>
      </c>
      <c r="F22" s="126" t="s">
        <v>261</v>
      </c>
      <c r="G22" s="126" t="s">
        <v>38</v>
      </c>
      <c r="I22" s="126" t="s">
        <v>261</v>
      </c>
      <c r="J22" s="126" t="s">
        <v>38</v>
      </c>
      <c r="K22" s="6"/>
      <c r="L22" s="244" t="s">
        <v>19</v>
      </c>
      <c r="M22" s="22" t="s">
        <v>159</v>
      </c>
      <c r="N22" s="23">
        <v>5</v>
      </c>
      <c r="O22" s="120" t="str">
        <f>_xlfn.CONCAT(O$21,$N22)</f>
        <v>VL5</v>
      </c>
      <c r="P22" s="122" t="str">
        <f t="shared" ref="P22:S26" si="1">_xlfn.CONCAT(P$21,$N22)</f>
        <v>L5</v>
      </c>
      <c r="Q22" s="123" t="str">
        <f t="shared" si="1"/>
        <v>M5</v>
      </c>
      <c r="R22" s="124" t="str">
        <f t="shared" si="1"/>
        <v>H5</v>
      </c>
      <c r="S22" s="124" t="str">
        <f t="shared" si="1"/>
        <v>VH5</v>
      </c>
      <c r="U22" s="129" t="s">
        <v>35</v>
      </c>
    </row>
    <row r="23" spans="2:21" x14ac:dyDescent="0.35">
      <c r="F23" s="126" t="s">
        <v>262</v>
      </c>
      <c r="G23" s="126" t="s">
        <v>34</v>
      </c>
      <c r="I23" s="126" t="s">
        <v>262</v>
      </c>
      <c r="J23" s="126" t="s">
        <v>34</v>
      </c>
      <c r="K23" s="6"/>
      <c r="L23" s="244"/>
      <c r="M23" s="22" t="s">
        <v>35</v>
      </c>
      <c r="N23" s="23">
        <v>4</v>
      </c>
      <c r="O23" s="116" t="str">
        <f>_xlfn.CONCAT(O$21,$N23)</f>
        <v>VL4</v>
      </c>
      <c r="P23" s="120" t="str">
        <f t="shared" si="1"/>
        <v>L4</v>
      </c>
      <c r="Q23" s="117" t="str">
        <f t="shared" si="1"/>
        <v>M4</v>
      </c>
      <c r="R23" s="123" t="str">
        <f t="shared" si="1"/>
        <v>H4</v>
      </c>
      <c r="S23" s="124" t="str">
        <f t="shared" si="1"/>
        <v>VH4</v>
      </c>
      <c r="U23" s="130" t="s">
        <v>60</v>
      </c>
    </row>
    <row r="24" spans="2:21" x14ac:dyDescent="0.35">
      <c r="B24" s="26" t="s">
        <v>1113</v>
      </c>
      <c r="C24" s="25" t="s">
        <v>1078</v>
      </c>
      <c r="D24" s="2" t="s">
        <v>1079</v>
      </c>
      <c r="F24" s="126" t="s">
        <v>263</v>
      </c>
      <c r="G24" s="126" t="s">
        <v>34</v>
      </c>
      <c r="H24" s="6"/>
      <c r="I24" s="126" t="s">
        <v>263</v>
      </c>
      <c r="J24" s="126" t="s">
        <v>34</v>
      </c>
      <c r="K24" s="6"/>
      <c r="L24" s="244"/>
      <c r="M24" s="22" t="s">
        <v>34</v>
      </c>
      <c r="N24" s="23">
        <v>3</v>
      </c>
      <c r="O24" s="116" t="str">
        <f>_xlfn.CONCAT(O$21,$N24)</f>
        <v>VL3</v>
      </c>
      <c r="P24" s="120" t="str">
        <f t="shared" si="1"/>
        <v>L3</v>
      </c>
      <c r="Q24" s="117" t="str">
        <f t="shared" si="1"/>
        <v>M3</v>
      </c>
      <c r="R24" s="117" t="str">
        <f t="shared" si="1"/>
        <v>H3</v>
      </c>
      <c r="S24" s="123" t="str">
        <f t="shared" si="1"/>
        <v>VH3</v>
      </c>
      <c r="U24" s="131" t="s">
        <v>38</v>
      </c>
    </row>
    <row r="25" spans="2:21" ht="29" x14ac:dyDescent="0.35">
      <c r="B25" s="27" t="s">
        <v>159</v>
      </c>
      <c r="C25" s="24">
        <v>5</v>
      </c>
      <c r="D25" s="3" t="s">
        <v>1114</v>
      </c>
      <c r="F25" s="126" t="s">
        <v>264</v>
      </c>
      <c r="G25" s="126" t="s">
        <v>35</v>
      </c>
      <c r="I25" s="126" t="s">
        <v>264</v>
      </c>
      <c r="J25" s="126" t="s">
        <v>35</v>
      </c>
      <c r="K25" s="6"/>
      <c r="L25" s="244"/>
      <c r="M25" s="22" t="s">
        <v>38</v>
      </c>
      <c r="N25" s="23">
        <v>2</v>
      </c>
      <c r="O25" s="116" t="str">
        <f>_xlfn.CONCAT(O$21,$N25)</f>
        <v>VL2</v>
      </c>
      <c r="P25" s="116" t="str">
        <f t="shared" si="1"/>
        <v>L2</v>
      </c>
      <c r="Q25" s="120" t="str">
        <f t="shared" si="1"/>
        <v>M2</v>
      </c>
      <c r="R25" s="125" t="str">
        <f t="shared" si="1"/>
        <v>H2</v>
      </c>
      <c r="S25" s="122" t="str">
        <f t="shared" si="1"/>
        <v>VH2</v>
      </c>
      <c r="U25" s="132" t="s">
        <v>410</v>
      </c>
    </row>
    <row r="26" spans="2:21" ht="29" x14ac:dyDescent="0.35">
      <c r="B26" s="27" t="s">
        <v>35</v>
      </c>
      <c r="C26" s="24">
        <v>4</v>
      </c>
      <c r="D26" s="3" t="s">
        <v>1115</v>
      </c>
      <c r="F26" s="126" t="s">
        <v>356</v>
      </c>
      <c r="G26" s="126" t="s">
        <v>410</v>
      </c>
      <c r="I26" s="126" t="s">
        <v>356</v>
      </c>
      <c r="J26" s="126" t="s">
        <v>410</v>
      </c>
      <c r="K26" s="6"/>
      <c r="L26" s="244"/>
      <c r="M26" s="22" t="s">
        <v>410</v>
      </c>
      <c r="N26" s="23">
        <v>1</v>
      </c>
      <c r="O26" s="116" t="str">
        <f>_xlfn.CONCAT(O$21,$N26)</f>
        <v>VL1</v>
      </c>
      <c r="P26" s="116" t="str">
        <f t="shared" si="1"/>
        <v>L1</v>
      </c>
      <c r="Q26" s="116" t="str">
        <f t="shared" si="1"/>
        <v>M1</v>
      </c>
      <c r="R26" s="116" t="str">
        <f t="shared" si="1"/>
        <v>H1</v>
      </c>
      <c r="S26" s="120" t="str">
        <f t="shared" si="1"/>
        <v>VH1</v>
      </c>
      <c r="T26" s="6"/>
      <c r="U26" s="18"/>
    </row>
    <row r="27" spans="2:21" ht="44" thickBot="1" x14ac:dyDescent="0.4">
      <c r="B27" s="27" t="s">
        <v>34</v>
      </c>
      <c r="C27" s="24">
        <v>3</v>
      </c>
      <c r="D27" s="3" t="s">
        <v>1116</v>
      </c>
      <c r="F27" s="126" t="s">
        <v>363</v>
      </c>
      <c r="G27" s="126" t="s">
        <v>410</v>
      </c>
      <c r="I27" s="126" t="s">
        <v>363</v>
      </c>
      <c r="J27" s="126" t="s">
        <v>38</v>
      </c>
      <c r="K27" s="6"/>
      <c r="L27" s="6"/>
      <c r="M27" s="6"/>
      <c r="N27" s="6"/>
      <c r="O27" s="6"/>
      <c r="P27" s="6"/>
      <c r="Q27" s="6"/>
      <c r="R27" s="6"/>
      <c r="S27" s="6"/>
      <c r="T27" s="6"/>
      <c r="U27" s="18"/>
    </row>
    <row r="28" spans="2:21" ht="29.5" thickBot="1" x14ac:dyDescent="0.4">
      <c r="B28" s="27" t="s">
        <v>38</v>
      </c>
      <c r="C28" s="24">
        <v>2</v>
      </c>
      <c r="D28" s="3" t="s">
        <v>1117</v>
      </c>
      <c r="F28" s="126" t="s">
        <v>369</v>
      </c>
      <c r="G28" s="126" t="s">
        <v>38</v>
      </c>
      <c r="I28" s="126" t="s">
        <v>369</v>
      </c>
      <c r="J28" s="126" t="s">
        <v>34</v>
      </c>
      <c r="K28" s="6"/>
      <c r="L28" s="31"/>
      <c r="M28" s="32"/>
      <c r="N28" s="233"/>
      <c r="O28" s="234"/>
      <c r="P28" s="234"/>
      <c r="Q28" s="234"/>
      <c r="R28" s="234"/>
      <c r="S28" s="6"/>
      <c r="T28" s="6"/>
      <c r="U28" s="18"/>
    </row>
    <row r="29" spans="2:21" ht="44" thickBot="1" x14ac:dyDescent="0.4">
      <c r="B29" s="28" t="s">
        <v>161</v>
      </c>
      <c r="C29" s="5">
        <v>1</v>
      </c>
      <c r="D29" s="4" t="s">
        <v>1118</v>
      </c>
      <c r="F29" s="126" t="s">
        <v>373</v>
      </c>
      <c r="G29" s="126" t="s">
        <v>38</v>
      </c>
      <c r="I29" s="126" t="s">
        <v>373</v>
      </c>
      <c r="J29" s="126" t="s">
        <v>35</v>
      </c>
      <c r="K29" s="6"/>
      <c r="L29" s="33"/>
      <c r="M29" s="34"/>
      <c r="N29" s="35"/>
      <c r="O29" s="35"/>
      <c r="P29" s="35"/>
      <c r="Q29" s="35"/>
      <c r="R29" s="36"/>
      <c r="S29" s="6"/>
      <c r="T29" s="6"/>
      <c r="U29" s="18"/>
    </row>
    <row r="30" spans="2:21" ht="15" thickBot="1" x14ac:dyDescent="0.4">
      <c r="B30" s="9"/>
      <c r="D30" s="6"/>
      <c r="F30" s="126" t="s">
        <v>378</v>
      </c>
      <c r="G30" s="126" t="s">
        <v>34</v>
      </c>
      <c r="I30" s="126" t="s">
        <v>378</v>
      </c>
      <c r="J30" s="126" t="s">
        <v>51</v>
      </c>
      <c r="K30" s="6"/>
      <c r="L30" s="235"/>
      <c r="M30" s="37"/>
      <c r="N30" s="35"/>
      <c r="O30" s="35"/>
      <c r="P30" s="35"/>
      <c r="Q30" s="35"/>
      <c r="R30" s="36"/>
      <c r="S30" s="6"/>
      <c r="T30" s="6"/>
      <c r="U30" s="18"/>
    </row>
    <row r="31" spans="2:21" ht="15" thickBot="1" x14ac:dyDescent="0.4">
      <c r="B31" s="9"/>
      <c r="D31" s="6"/>
      <c r="F31" s="126" t="s">
        <v>1119</v>
      </c>
      <c r="G31" s="126" t="s">
        <v>410</v>
      </c>
      <c r="I31" s="126" t="s">
        <v>1119</v>
      </c>
      <c r="J31" s="126" t="s">
        <v>38</v>
      </c>
      <c r="K31" s="6"/>
      <c r="L31" s="236"/>
      <c r="M31" s="37"/>
      <c r="N31" s="35"/>
      <c r="O31" s="35"/>
      <c r="P31" s="35"/>
      <c r="Q31" s="35"/>
      <c r="R31" s="36"/>
      <c r="S31" s="6"/>
      <c r="T31" s="6"/>
      <c r="U31" s="18"/>
    </row>
    <row r="32" spans="2:21" ht="15" thickBot="1" x14ac:dyDescent="0.4">
      <c r="B32" s="9"/>
      <c r="C32" s="6"/>
      <c r="D32" s="6"/>
      <c r="F32" s="126" t="s">
        <v>1120</v>
      </c>
      <c r="G32" s="126" t="s">
        <v>410</v>
      </c>
      <c r="I32" s="126" t="s">
        <v>1120</v>
      </c>
      <c r="J32" s="126" t="s">
        <v>34</v>
      </c>
      <c r="K32" s="6"/>
      <c r="L32" s="236"/>
      <c r="M32" s="37"/>
      <c r="N32" s="35"/>
      <c r="O32" s="35"/>
      <c r="P32" s="35"/>
      <c r="Q32" s="35"/>
      <c r="R32" s="36"/>
      <c r="S32" s="6"/>
      <c r="T32" s="6"/>
      <c r="U32" s="18"/>
    </row>
    <row r="33" spans="2:21" x14ac:dyDescent="0.35">
      <c r="B33" s="9"/>
      <c r="C33" s="6"/>
      <c r="D33" s="6"/>
      <c r="F33" s="126" t="s">
        <v>1121</v>
      </c>
      <c r="G33" s="126" t="s">
        <v>410</v>
      </c>
      <c r="I33" s="126" t="s">
        <v>1121</v>
      </c>
      <c r="J33" s="126" t="s">
        <v>35</v>
      </c>
      <c r="K33" s="6"/>
      <c r="L33" s="236"/>
      <c r="M33" s="38"/>
      <c r="N33" s="39"/>
      <c r="O33" s="39"/>
      <c r="P33" s="39"/>
      <c r="Q33" s="39"/>
      <c r="R33" s="40"/>
      <c r="S33" s="6"/>
      <c r="T33" s="6"/>
      <c r="U33" s="18"/>
    </row>
    <row r="34" spans="2:21" x14ac:dyDescent="0.35">
      <c r="B34" s="9"/>
      <c r="C34" s="6"/>
      <c r="D34" s="6"/>
      <c r="F34" s="126" t="s">
        <v>1122</v>
      </c>
      <c r="G34" s="126" t="s">
        <v>410</v>
      </c>
      <c r="I34" s="126" t="s">
        <v>1122</v>
      </c>
      <c r="J34" s="126" t="s">
        <v>51</v>
      </c>
      <c r="K34" s="6"/>
      <c r="L34" s="30"/>
      <c r="S34" s="6"/>
      <c r="T34" s="6"/>
      <c r="U34" s="18"/>
    </row>
    <row r="35" spans="2:21" x14ac:dyDescent="0.35">
      <c r="B35" s="9"/>
      <c r="C35" s="6"/>
      <c r="D35" s="6"/>
      <c r="F35" s="126" t="s">
        <v>1123</v>
      </c>
      <c r="G35" s="126" t="s">
        <v>38</v>
      </c>
      <c r="I35" s="126" t="s">
        <v>1123</v>
      </c>
      <c r="J35" s="126" t="s">
        <v>51</v>
      </c>
      <c r="K35" s="6"/>
      <c r="L35" s="6"/>
      <c r="M35" s="6"/>
      <c r="N35" s="6"/>
      <c r="O35" s="6"/>
      <c r="P35" s="6"/>
      <c r="S35" s="6"/>
      <c r="T35" s="6"/>
      <c r="U35" s="18"/>
    </row>
    <row r="36" spans="2:21" x14ac:dyDescent="0.35">
      <c r="B36" s="9"/>
      <c r="C36" s="6"/>
      <c r="K36" s="6"/>
      <c r="L36" s="6"/>
      <c r="M36" s="6"/>
      <c r="N36" s="6"/>
      <c r="O36" s="6"/>
      <c r="P36" s="6"/>
      <c r="S36" s="6"/>
      <c r="T36" s="6"/>
      <c r="U36" s="18"/>
    </row>
    <row r="37" spans="2:21" x14ac:dyDescent="0.35">
      <c r="B37" s="14" t="s">
        <v>1110</v>
      </c>
      <c r="C37" s="11"/>
      <c r="K37" s="6"/>
      <c r="L37" s="6"/>
      <c r="M37" s="6"/>
      <c r="N37" s="6"/>
      <c r="O37" s="6"/>
      <c r="P37" s="6"/>
      <c r="S37" s="6"/>
      <c r="T37" s="6"/>
      <c r="U37" s="18"/>
    </row>
    <row r="38" spans="2:21" x14ac:dyDescent="0.35">
      <c r="B38" s="12" t="s">
        <v>159</v>
      </c>
      <c r="C38" s="13">
        <v>5</v>
      </c>
      <c r="K38" s="6"/>
      <c r="L38" s="6"/>
      <c r="M38" s="6"/>
      <c r="N38" s="6"/>
      <c r="O38" s="6"/>
      <c r="P38" s="6"/>
      <c r="Q38" s="6"/>
      <c r="R38" s="6"/>
      <c r="S38" s="6"/>
      <c r="T38" s="6"/>
      <c r="U38" s="18"/>
    </row>
    <row r="39" spans="2:21" x14ac:dyDescent="0.35">
      <c r="B39" s="12" t="s">
        <v>35</v>
      </c>
      <c r="C39" s="13">
        <v>4</v>
      </c>
      <c r="K39" s="6"/>
      <c r="L39" s="6"/>
      <c r="M39" s="6"/>
      <c r="N39" s="6"/>
      <c r="O39" s="6"/>
      <c r="P39" s="6"/>
      <c r="Q39" s="6"/>
      <c r="R39" s="6"/>
      <c r="S39" s="6"/>
      <c r="T39" s="6"/>
      <c r="U39" s="18"/>
    </row>
    <row r="40" spans="2:21" x14ac:dyDescent="0.35">
      <c r="B40" s="12" t="s">
        <v>34</v>
      </c>
      <c r="C40" s="13">
        <v>3</v>
      </c>
      <c r="K40" s="6"/>
      <c r="L40" s="6"/>
      <c r="M40" s="6"/>
      <c r="N40" s="6"/>
      <c r="O40" s="6"/>
      <c r="P40" s="6"/>
      <c r="Q40" s="6"/>
      <c r="R40" s="6"/>
      <c r="S40" s="6"/>
      <c r="T40" s="6"/>
      <c r="U40" s="18"/>
    </row>
    <row r="41" spans="2:21" x14ac:dyDescent="0.35">
      <c r="B41" s="12" t="s">
        <v>38</v>
      </c>
      <c r="C41" s="13">
        <v>2</v>
      </c>
      <c r="K41" s="6"/>
      <c r="L41" s="6"/>
      <c r="M41" s="6"/>
      <c r="N41" s="6"/>
      <c r="O41" s="6"/>
      <c r="P41" s="6"/>
      <c r="Q41" s="6"/>
      <c r="R41" s="6"/>
      <c r="S41" s="6"/>
      <c r="T41" s="6"/>
      <c r="U41" s="18"/>
    </row>
    <row r="42" spans="2:21" ht="15" thickBot="1" x14ac:dyDescent="0.4">
      <c r="B42" s="12" t="s">
        <v>161</v>
      </c>
      <c r="C42" s="13">
        <v>1</v>
      </c>
      <c r="E42" s="16"/>
      <c r="F42" s="16"/>
      <c r="G42" s="16"/>
      <c r="H42" s="16"/>
      <c r="I42" s="16"/>
      <c r="J42" s="16"/>
      <c r="K42" s="16"/>
      <c r="L42" s="16"/>
      <c r="M42" s="16"/>
      <c r="N42" s="16"/>
      <c r="O42" s="16"/>
      <c r="P42" s="16"/>
      <c r="Q42" s="16"/>
      <c r="R42" s="16"/>
      <c r="S42" s="16"/>
      <c r="T42" s="16"/>
      <c r="U42" s="17"/>
    </row>
    <row r="43" spans="2:21" ht="15" thickBot="1" x14ac:dyDescent="0.4">
      <c r="B43" s="15"/>
      <c r="C43" s="16"/>
      <c r="D43" s="16"/>
    </row>
  </sheetData>
  <mergeCells count="8">
    <mergeCell ref="N28:R28"/>
    <mergeCell ref="L30:L33"/>
    <mergeCell ref="L12:L15"/>
    <mergeCell ref="P19:S19"/>
    <mergeCell ref="P9:S9"/>
    <mergeCell ref="L9:N11"/>
    <mergeCell ref="L19:N21"/>
    <mergeCell ref="L22:L2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9A25-70BF-491E-8A4C-CC1D09482090}">
  <dimension ref="A1"/>
  <sheetViews>
    <sheetView tabSelected="1" workbookViewId="0">
      <selection activeCell="N20" sqref="N20"/>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A265-101D-455D-8310-F8943D5544DD}">
  <sheetPr>
    <tabColor rgb="FF7030A0"/>
    <pageSetUpPr fitToPage="1"/>
  </sheetPr>
  <dimension ref="A1:BG34"/>
  <sheetViews>
    <sheetView showGridLines="0" showRuler="0" zoomScaleNormal="100" zoomScaleSheetLayoutView="4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9.453125" style="44" customWidth="1"/>
    <col min="3" max="4" width="13.26953125" style="44" customWidth="1"/>
    <col min="5" max="5" width="16.26953125" style="44" customWidth="1"/>
    <col min="6" max="6" width="45.54296875" style="44" customWidth="1"/>
    <col min="7" max="11" width="9.26953125" style="81" customWidth="1"/>
    <col min="12" max="12" width="39.7265625" style="44" customWidth="1"/>
    <col min="13" max="13" width="11.453125" style="81" customWidth="1"/>
    <col min="14" max="14" width="29" style="44" customWidth="1"/>
    <col min="15" max="15" width="12.453125" style="81" customWidth="1"/>
    <col min="16" max="16" width="36.453125" style="44" customWidth="1"/>
    <col min="17" max="17" width="16.26953125" style="73" hidden="1" customWidth="1"/>
    <col min="18" max="22" width="10.26953125" style="73" customWidth="1"/>
    <col min="23" max="23" width="15.54296875" style="50" hidden="1" customWidth="1"/>
    <col min="24" max="25" width="17.26953125" style="50" hidden="1" customWidth="1"/>
    <col min="26" max="16384" width="9.26953125" style="50"/>
  </cols>
  <sheetData>
    <row r="1" spans="1:59" ht="26" x14ac:dyDescent="0.35">
      <c r="A1" s="102" t="s">
        <v>4</v>
      </c>
      <c r="B1" s="103"/>
      <c r="C1" s="103"/>
      <c r="D1" s="103"/>
      <c r="E1" s="103"/>
      <c r="F1" s="103"/>
      <c r="L1" s="45"/>
      <c r="M1" s="82"/>
      <c r="N1" s="45"/>
      <c r="O1" s="82"/>
      <c r="P1" s="45"/>
      <c r="Q1" s="46"/>
      <c r="R1" s="47"/>
      <c r="S1" s="48"/>
      <c r="T1" s="48"/>
      <c r="U1" s="48"/>
      <c r="V1" s="49"/>
    </row>
    <row r="2" spans="1:59" ht="23.5" x14ac:dyDescent="0.35">
      <c r="A2" s="105" t="s">
        <v>5</v>
      </c>
      <c r="B2" s="105"/>
      <c r="C2" s="103"/>
      <c r="D2" s="103"/>
      <c r="E2" s="103"/>
      <c r="F2" s="103"/>
      <c r="L2" s="45"/>
      <c r="M2" s="82"/>
      <c r="N2" s="45"/>
      <c r="O2" s="82"/>
      <c r="P2" s="45"/>
      <c r="Q2" s="46"/>
      <c r="R2" s="47"/>
      <c r="S2" s="48"/>
      <c r="T2" s="48"/>
      <c r="U2" s="48"/>
      <c r="V2" s="49"/>
    </row>
    <row r="3" spans="1:59" ht="19.5" customHeight="1" x14ac:dyDescent="0.35">
      <c r="A3" s="106" t="s">
        <v>6</v>
      </c>
      <c r="B3" s="103"/>
      <c r="C3" s="103"/>
      <c r="D3" s="103"/>
      <c r="E3" s="103"/>
      <c r="F3" s="103"/>
      <c r="L3" s="45"/>
      <c r="M3" s="82"/>
      <c r="N3" s="45"/>
      <c r="O3" s="82"/>
      <c r="P3" s="45"/>
      <c r="Q3" s="46"/>
      <c r="R3" s="47"/>
      <c r="S3" s="48"/>
      <c r="T3" s="48"/>
      <c r="U3" s="48"/>
      <c r="V3" s="49"/>
    </row>
    <row r="4" spans="1:59"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59"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59" ht="210.75" customHeight="1" x14ac:dyDescent="0.35">
      <c r="A6" s="167" t="s">
        <v>29</v>
      </c>
      <c r="B6" s="168" t="s">
        <v>30</v>
      </c>
      <c r="C6" s="168" t="s">
        <v>31</v>
      </c>
      <c r="D6" s="168" t="s">
        <v>32</v>
      </c>
      <c r="E6" s="169" t="str">
        <f>IF(C6="","",_xlfn.CONCAT("Risk to ",LOWER((_xlfn.CONCAT(C6," due to ",D6)))))</f>
        <v>Risk to freshwater ecosystems and species due to increased extreme rainfall and flooding</v>
      </c>
      <c r="F6" s="170" t="s">
        <v>33</v>
      </c>
      <c r="G6" s="71" t="s">
        <v>34</v>
      </c>
      <c r="H6" s="71" t="s">
        <v>34</v>
      </c>
      <c r="I6" s="71" t="s">
        <v>34</v>
      </c>
      <c r="J6" s="71" t="s">
        <v>34</v>
      </c>
      <c r="K6" s="71" t="s">
        <v>35</v>
      </c>
      <c r="L6" s="42" t="s">
        <v>36</v>
      </c>
      <c r="M6" s="136" t="s">
        <v>34</v>
      </c>
      <c r="N6" s="79" t="s">
        <v>37</v>
      </c>
      <c r="O6" s="137" t="s">
        <v>38</v>
      </c>
      <c r="P6" s="80" t="s">
        <v>39</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Moderate</v>
      </c>
      <c r="T6" s="68" t="str">
        <f>IFERROR(VLOOKUP(INDEX(Validation!$O$22:$S$26, MATCH($Q6,Validation!$M$22:$M$26,0),MATCH(I6,Validation!$O$20:$S$20,0)),Validation!$I$11:$J$35,2,FALSE), "")</f>
        <v>Moderate</v>
      </c>
      <c r="U6" s="68" t="str">
        <f>IFERROR(VLOOKUP(INDEX(Validation!$O$22:$S$26, MATCH($Q6,Validation!$M$22:$M$26,0),MATCH(J6,Validation!$O$20:$S$20,0)),Validation!$I$11:$J$35,2,FALSE), "")</f>
        <v>Moderate</v>
      </c>
      <c r="V6" s="68" t="str">
        <f>IFERROR(VLOOKUP(INDEX(Validation!$O$22:$S$26, MATCH($Q6,Validation!$M$22:$M$26,0),MATCH(K6,Validation!$O$20:$S$20,0)),Validation!$I$11:$J$35,2,FALSE), "")</f>
        <v>Moderate</v>
      </c>
    </row>
    <row r="7" spans="1:59" ht="113.25" customHeight="1" x14ac:dyDescent="0.35">
      <c r="A7" s="171" t="s">
        <v>40</v>
      </c>
      <c r="B7" s="150" t="s">
        <v>30</v>
      </c>
      <c r="C7" s="150" t="s">
        <v>31</v>
      </c>
      <c r="D7" s="150" t="s">
        <v>32</v>
      </c>
      <c r="E7" s="151" t="s">
        <v>41</v>
      </c>
      <c r="F7" s="152" t="s">
        <v>42</v>
      </c>
      <c r="G7" s="71" t="s">
        <v>34</v>
      </c>
      <c r="H7" s="71" t="s">
        <v>34</v>
      </c>
      <c r="I7" s="71" t="s">
        <v>34</v>
      </c>
      <c r="J7" s="71" t="s">
        <v>34</v>
      </c>
      <c r="K7" s="71" t="s">
        <v>35</v>
      </c>
      <c r="L7" s="42" t="s">
        <v>43</v>
      </c>
      <c r="M7" s="136" t="s">
        <v>38</v>
      </c>
      <c r="N7" s="79" t="s">
        <v>44</v>
      </c>
      <c r="O7" s="137" t="s">
        <v>35</v>
      </c>
      <c r="P7" s="80" t="s">
        <v>45</v>
      </c>
      <c r="Q7" s="68" t="str">
        <f>IFERROR(VLOOKUP(INDEX(Validation!$O$12:$S$16, MATCH(O7,Validation!$M$12:$M$16,0),MATCH($M7,Validation!$O$10:$S$10,0)),Validation!$F$11:$G$35,2,FALSE), "")</f>
        <v>Very Low</v>
      </c>
      <c r="R7" s="68" t="str">
        <f>IFERROR(VLOOKUP(INDEX(Validation!$O$22:$S$26, MATCH($Q7,Validation!$M$22:$M$26,0),MATCH(G7,Validation!$O$20:$S$20,0)),Validation!$I$11:$J$35,2,FALSE), "")</f>
        <v>Very Low</v>
      </c>
      <c r="S7" s="68" t="str">
        <f>IFERROR(VLOOKUP(INDEX(Validation!$O$22:$S$26, MATCH($Q7,Validation!$M$22:$M$26,0),MATCH(H7,Validation!$O$20:$S$20,0)),Validation!$I$11:$J$35,2,FALSE), "")</f>
        <v>Very Low</v>
      </c>
      <c r="T7" s="68" t="str">
        <f>IFERROR(VLOOKUP(INDEX(Validation!$O$22:$S$26, MATCH($Q7,Validation!$M$22:$M$26,0),MATCH(I7,Validation!$O$20:$S$20,0)),Validation!$I$11:$J$35,2,FALSE), "")</f>
        <v>Very Low</v>
      </c>
      <c r="U7" s="68" t="str">
        <f>IFERROR(VLOOKUP(INDEX(Validation!$O$22:$S$26, MATCH($Q7,Validation!$M$22:$M$26,0),MATCH(J7,Validation!$O$20:$S$20,0)),Validation!$I$11:$J$35,2,FALSE), "")</f>
        <v>Very Low</v>
      </c>
      <c r="V7" s="68" t="str">
        <f>IFERROR(VLOOKUP(INDEX(Validation!$O$22:$S$26, MATCH($Q7,Validation!$M$22:$M$26,0),MATCH(K7,Validation!$O$20:$S$20,0)),Validation!$I$11:$J$35,2,FALSE), "")</f>
        <v>Very Low</v>
      </c>
    </row>
    <row r="8" spans="1:59" ht="171" customHeight="1" x14ac:dyDescent="0.35">
      <c r="A8" s="171" t="s">
        <v>46</v>
      </c>
      <c r="B8" s="150" t="s">
        <v>30</v>
      </c>
      <c r="C8" s="150" t="s">
        <v>47</v>
      </c>
      <c r="D8" s="150" t="s">
        <v>48</v>
      </c>
      <c r="E8" s="151" t="s">
        <v>49</v>
      </c>
      <c r="F8" s="152" t="s">
        <v>50</v>
      </c>
      <c r="G8" s="71" t="s">
        <v>38</v>
      </c>
      <c r="H8" s="71" t="s">
        <v>34</v>
      </c>
      <c r="I8" s="71" t="s">
        <v>34</v>
      </c>
      <c r="J8" s="71" t="s">
        <v>35</v>
      </c>
      <c r="K8" s="71" t="s">
        <v>51</v>
      </c>
      <c r="L8" s="42" t="s">
        <v>52</v>
      </c>
      <c r="M8" s="136" t="s">
        <v>35</v>
      </c>
      <c r="N8" s="79" t="s">
        <v>53</v>
      </c>
      <c r="O8" s="137" t="s">
        <v>38</v>
      </c>
      <c r="P8" s="80" t="s">
        <v>54</v>
      </c>
      <c r="Q8" s="68" t="str">
        <f>IFERROR(VLOOKUP(INDEX(Validation!$O$12:$S$16, MATCH(O8,Validation!$M$12:$M$16,0),MATCH($M8,Validation!$O$10:$S$10,0)),Validation!$F$11:$G$35,2,FALSE), "")</f>
        <v>High</v>
      </c>
      <c r="R8" s="68" t="str">
        <f>IFERROR(VLOOKUP(INDEX(Validation!$O$22:$S$26, MATCH($Q8,Validation!$M$22:$M$26,0),MATCH(G8,Validation!$O$20:$S$20,0)),Validation!$I$11:$J$35,2,FALSE), "")</f>
        <v>Low</v>
      </c>
      <c r="S8" s="68" t="str">
        <f>IFERROR(VLOOKUP(INDEX(Validation!$O$22:$S$26, MATCH($Q8,Validation!$M$22:$M$26,0),MATCH(H8,Validation!$O$20:$S$20,0)),Validation!$I$11:$J$35,2,FALSE), "")</f>
        <v>Moderate</v>
      </c>
      <c r="T8" s="68" t="str">
        <f>IFERROR(VLOOKUP(INDEX(Validation!$O$22:$S$26, MATCH($Q8,Validation!$M$22:$M$26,0),MATCH(I8,Validation!$O$20:$S$20,0)),Validation!$I$11:$J$35,2,FALSE), "")</f>
        <v>Moderate</v>
      </c>
      <c r="U8" s="68" t="str">
        <f>IFERROR(VLOOKUP(INDEX(Validation!$O$22:$S$26, MATCH($Q8,Validation!$M$22:$M$26,0),MATCH(J8,Validation!$O$20:$S$20,0)),Validation!$I$11:$J$35,2,FALSE), "")</f>
        <v>High</v>
      </c>
      <c r="V8" s="68" t="str">
        <f>IFERROR(VLOOKUP(INDEX(Validation!$O$22:$S$26, MATCH($Q8,Validation!$M$22:$M$26,0),MATCH(K8,Validation!$O$20:$S$20,0)),Validation!$I$11:$J$35,2,FALSE), "")</f>
        <v>Very High</v>
      </c>
    </row>
    <row r="9" spans="1:59" ht="196.5" customHeight="1" x14ac:dyDescent="0.35">
      <c r="A9" s="171" t="s">
        <v>55</v>
      </c>
      <c r="B9" s="150" t="s">
        <v>30</v>
      </c>
      <c r="C9" s="150" t="s">
        <v>31</v>
      </c>
      <c r="D9" s="150" t="s">
        <v>56</v>
      </c>
      <c r="E9" s="151" t="str">
        <f>IF(C9="","",_xlfn.CONCAT("Risk to ",LOWER((_xlfn.CONCAT(C9," due to ",D9)))))</f>
        <v>Risk to freshwater ecosystems and species due to higher temperature (including increased hot days)</v>
      </c>
      <c r="F9" s="152" t="s">
        <v>57</v>
      </c>
      <c r="G9" s="71" t="s">
        <v>38</v>
      </c>
      <c r="H9" s="71" t="s">
        <v>34</v>
      </c>
      <c r="I9" s="71" t="s">
        <v>34</v>
      </c>
      <c r="J9" s="71" t="s">
        <v>34</v>
      </c>
      <c r="K9" s="71" t="s">
        <v>35</v>
      </c>
      <c r="L9" s="42" t="s">
        <v>58</v>
      </c>
      <c r="M9" s="136" t="s">
        <v>34</v>
      </c>
      <c r="N9" s="79" t="s">
        <v>59</v>
      </c>
      <c r="O9" s="137" t="s">
        <v>60</v>
      </c>
      <c r="P9" s="80" t="s">
        <v>61</v>
      </c>
      <c r="Q9" s="68" t="str">
        <f>IFERROR(VLOOKUP(INDEX(Validation!$O$12:$S$16, MATCH(O9,Validation!$M$12:$M$16,0),MATCH($M9,Validation!$O$10:$S$10,0)),Validation!$F$11:$G$35,2,FALSE), "")</f>
        <v>Moderate</v>
      </c>
      <c r="R9" s="68" t="str">
        <f>IFERROR(VLOOKUP(INDEX(Validation!$O$22:$S$26, MATCH($Q9,Validation!$M$22:$M$26,0),MATCH(G9,Validation!$O$20:$S$20,0)),Validation!$I$11:$J$35,2,FALSE), "")</f>
        <v>Low</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Moderate</v>
      </c>
      <c r="V9" s="68" t="str">
        <f>IFERROR(VLOOKUP(INDEX(Validation!$O$22:$S$26, MATCH($Q9,Validation!$M$22:$M$26,0),MATCH(K9,Validation!$O$20:$S$20,0)),Validation!$I$11:$J$35,2,FALSE), "")</f>
        <v>Moderate</v>
      </c>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row>
    <row r="10" spans="1:59" s="135" customFormat="1" ht="85.5" customHeight="1" x14ac:dyDescent="0.35">
      <c r="A10" s="171" t="s">
        <v>62</v>
      </c>
      <c r="B10" s="150" t="s">
        <v>30</v>
      </c>
      <c r="C10" s="150" t="s">
        <v>63</v>
      </c>
      <c r="D10" s="150" t="s">
        <v>64</v>
      </c>
      <c r="E10" s="151" t="str">
        <f>IF(C10="","",_xlfn.CONCAT("Risk to ",LOWER((_xlfn.CONCAT(C10," due to ",D10)))))</f>
        <v>Risk to freshwater (lake) ecosystems and species due to increasing landslides</v>
      </c>
      <c r="F10" s="152" t="s">
        <v>65</v>
      </c>
      <c r="G10" s="71" t="s">
        <v>38</v>
      </c>
      <c r="H10" s="71" t="s">
        <v>38</v>
      </c>
      <c r="I10" s="71" t="s">
        <v>38</v>
      </c>
      <c r="J10" s="71" t="s">
        <v>34</v>
      </c>
      <c r="K10" s="71" t="s">
        <v>34</v>
      </c>
      <c r="L10" s="42" t="s">
        <v>66</v>
      </c>
      <c r="M10" s="136" t="s">
        <v>34</v>
      </c>
      <c r="N10" s="79" t="s">
        <v>67</v>
      </c>
      <c r="O10" s="137" t="s">
        <v>38</v>
      </c>
      <c r="P10" s="80" t="s">
        <v>68</v>
      </c>
      <c r="Q10" s="68" t="str">
        <f>IFERROR(VLOOKUP(INDEX(Validation!$O$12:$S$16, MATCH(O10,Validation!$M$12:$M$16,0),MATCH($M10,Validation!$O$10:$S$10,0)),Validation!$F$11:$G$35,2,FALSE), "")</f>
        <v>Moderate</v>
      </c>
      <c r="R10" s="68" t="str">
        <f>IFERROR(VLOOKUP(INDEX(Validation!$O$22:$S$26, MATCH($Q10,Validation!$M$22:$M$26,0),MATCH(G10,Validation!$O$20:$S$20,0)),Validation!$I$11:$J$35,2,FALSE), "")</f>
        <v>Low</v>
      </c>
      <c r="S10" s="68" t="str">
        <f>IFERROR(VLOOKUP(INDEX(Validation!$O$22:$S$26, MATCH($Q10,Validation!$M$22:$M$26,0),MATCH(H10,Validation!$O$20:$S$20,0)),Validation!$I$11:$J$35,2,FALSE), "")</f>
        <v>Low</v>
      </c>
      <c r="T10" s="68" t="str">
        <f>IFERROR(VLOOKUP(INDEX(Validation!$O$22:$S$26, MATCH($Q10,Validation!$M$22:$M$26,0),MATCH(I10,Validation!$O$20:$S$20,0)),Validation!$I$11:$J$35,2,FALSE), "")</f>
        <v>Low</v>
      </c>
      <c r="U10" s="68" t="str">
        <f>IFERROR(VLOOKUP(INDEX(Validation!$O$22:$S$26, MATCH($Q10,Validation!$M$22:$M$26,0),MATCH(J10,Validation!$O$20:$S$20,0)),Validation!$I$11:$J$35,2,FALSE), "")</f>
        <v>Moderate</v>
      </c>
      <c r="V10" s="68" t="str">
        <f>IFERROR(VLOOKUP(INDEX(Validation!$O$22:$S$26, MATCH($Q10,Validation!$M$22:$M$26,0),MATCH(K10,Validation!$O$20:$S$20,0)),Validation!$I$11:$J$35,2,FALSE), "")</f>
        <v>Moderate</v>
      </c>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row>
    <row r="11" spans="1:59" s="135" customFormat="1" ht="98.25" customHeight="1" x14ac:dyDescent="0.35">
      <c r="A11" s="171" t="s">
        <v>69</v>
      </c>
      <c r="B11" s="150" t="s">
        <v>30</v>
      </c>
      <c r="C11" s="150" t="s">
        <v>70</v>
      </c>
      <c r="D11" s="150" t="s">
        <v>71</v>
      </c>
      <c r="E11" s="151" t="s">
        <v>72</v>
      </c>
      <c r="F11" s="152" t="s">
        <v>73</v>
      </c>
      <c r="G11" s="71" t="s">
        <v>38</v>
      </c>
      <c r="H11" s="71" t="s">
        <v>34</v>
      </c>
      <c r="I11" s="71" t="s">
        <v>34</v>
      </c>
      <c r="J11" s="71" t="s">
        <v>35</v>
      </c>
      <c r="K11" s="71" t="s">
        <v>51</v>
      </c>
      <c r="L11" s="42" t="s">
        <v>74</v>
      </c>
      <c r="M11" s="136" t="s">
        <v>34</v>
      </c>
      <c r="N11" s="79" t="s">
        <v>75</v>
      </c>
      <c r="O11" s="137" t="s">
        <v>38</v>
      </c>
      <c r="P11" s="80" t="s">
        <v>76</v>
      </c>
      <c r="Q11" s="68" t="str">
        <f>IFERROR(VLOOKUP(INDEX(Validation!$O$12:$S$16, MATCH(O11,Validation!$M$12:$M$16,0),MATCH($M11,Validation!$O$10:$S$10,0)),Validation!$F$11:$G$35,2,FALSE), "")</f>
        <v>Moderate</v>
      </c>
      <c r="R11" s="68" t="str">
        <f>IFERROR(VLOOKUP(INDEX(Validation!$O$22:$S$26, MATCH($Q11,Validation!$M$22:$M$26,0),MATCH(G11,Validation!$O$20:$S$20,0)),Validation!$I$11:$J$35,2,FALSE), "")</f>
        <v>Low</v>
      </c>
      <c r="S11" s="68" t="str">
        <f>IFERROR(VLOOKUP(INDEX(Validation!$O$22:$S$26, MATCH($Q11,Validation!$M$22:$M$26,0),MATCH(H11,Validation!$O$20:$S$20,0)),Validation!$I$11:$J$35,2,FALSE), "")</f>
        <v>Moderate</v>
      </c>
      <c r="T11" s="68" t="str">
        <f>IFERROR(VLOOKUP(INDEX(Validation!$O$22:$S$26, MATCH($Q11,Validation!$M$22:$M$26,0),MATCH(I11,Validation!$O$20:$S$20,0)),Validation!$I$11:$J$35,2,FALSE), "")</f>
        <v>Moderate</v>
      </c>
      <c r="U11" s="68" t="str">
        <f>IFERROR(VLOOKUP(INDEX(Validation!$O$22:$S$26, MATCH($Q11,Validation!$M$22:$M$26,0),MATCH(J11,Validation!$O$20:$S$20,0)),Validation!$I$11:$J$35,2,FALSE), "")</f>
        <v>Moderate</v>
      </c>
      <c r="V11" s="68" t="str">
        <f>IFERROR(VLOOKUP(INDEX(Validation!$O$22:$S$26, MATCH($Q11,Validation!$M$22:$M$26,0),MATCH(K11,Validation!$O$20:$S$20,0)),Validation!$I$11:$J$35,2,FALSE), "")</f>
        <v>High</v>
      </c>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row>
    <row r="12" spans="1:59" ht="105.75" customHeight="1" x14ac:dyDescent="0.35">
      <c r="A12" s="171" t="s">
        <v>77</v>
      </c>
      <c r="B12" s="150" t="s">
        <v>30</v>
      </c>
      <c r="C12" s="150" t="s">
        <v>78</v>
      </c>
      <c r="D12" s="150" t="s">
        <v>71</v>
      </c>
      <c r="E12" s="151" t="s">
        <v>72</v>
      </c>
      <c r="F12" s="152" t="s">
        <v>79</v>
      </c>
      <c r="G12" s="71" t="s">
        <v>38</v>
      </c>
      <c r="H12" s="71" t="s">
        <v>34</v>
      </c>
      <c r="I12" s="71" t="s">
        <v>34</v>
      </c>
      <c r="J12" s="71" t="s">
        <v>35</v>
      </c>
      <c r="K12" s="71" t="s">
        <v>51</v>
      </c>
      <c r="L12" s="42" t="s">
        <v>80</v>
      </c>
      <c r="M12" s="136" t="s">
        <v>34</v>
      </c>
      <c r="N12" s="79" t="s">
        <v>81</v>
      </c>
      <c r="O12" s="137" t="s">
        <v>60</v>
      </c>
      <c r="P12" s="80" t="s">
        <v>82</v>
      </c>
      <c r="Q12" s="68" t="str">
        <f>IFERROR(VLOOKUP(INDEX(Validation!$O$12:$S$16, MATCH(O12,Validation!$M$12:$M$16,0),MATCH($M12,Validation!$O$10:$S$10,0)),Validation!$F$11:$G$35,2,FALSE), "")</f>
        <v>Moderate</v>
      </c>
      <c r="R12" s="68" t="str">
        <f>IFERROR(VLOOKUP(INDEX(Validation!$O$22:$S$26, MATCH($Q12,Validation!$M$22:$M$26,0),MATCH(G12,Validation!$O$20:$S$20,0)),Validation!$I$11:$J$35,2,FALSE), "")</f>
        <v>Low</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Moderate</v>
      </c>
      <c r="V12" s="68" t="str">
        <f>IFERROR(VLOOKUP(INDEX(Validation!$O$22:$S$26, MATCH($Q12,Validation!$M$22:$M$26,0),MATCH(K12,Validation!$O$20:$S$20,0)),Validation!$I$11:$J$35,2,FALSE), "")</f>
        <v>High</v>
      </c>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row>
    <row r="13" spans="1:59" ht="168.75" customHeight="1" x14ac:dyDescent="0.35">
      <c r="A13" s="171" t="s">
        <v>83</v>
      </c>
      <c r="B13" s="150" t="s">
        <v>30</v>
      </c>
      <c r="C13" s="150" t="s">
        <v>31</v>
      </c>
      <c r="D13" s="150" t="s">
        <v>48</v>
      </c>
      <c r="E13" s="151" t="str">
        <f>IF(C13="","",_xlfn.CONCAT("Risk to ",LOWER((_xlfn.CONCAT(C13," due to ",D13)))))</f>
        <v>Risk to freshwater ecosystems and species due to dryness and drought</v>
      </c>
      <c r="F13" s="152" t="s">
        <v>84</v>
      </c>
      <c r="G13" s="71" t="s">
        <v>34</v>
      </c>
      <c r="H13" s="71" t="s">
        <v>34</v>
      </c>
      <c r="I13" s="71" t="s">
        <v>34</v>
      </c>
      <c r="J13" s="71" t="s">
        <v>35</v>
      </c>
      <c r="K13" s="71" t="s">
        <v>51</v>
      </c>
      <c r="L13" s="42" t="s">
        <v>85</v>
      </c>
      <c r="M13" s="136" t="s">
        <v>34</v>
      </c>
      <c r="N13" s="79" t="s">
        <v>86</v>
      </c>
      <c r="O13" s="137" t="s">
        <v>38</v>
      </c>
      <c r="P13" s="80" t="s">
        <v>87</v>
      </c>
      <c r="Q13" s="68" t="str">
        <f>IFERROR(VLOOKUP(INDEX(Validation!$O$12:$S$16, MATCH(O13,Validation!$M$12:$M$16,0),MATCH($M13,Validation!$O$10:$S$10,0)),Validation!$F$11:$G$35,2,FALSE), "")</f>
        <v>Moderate</v>
      </c>
      <c r="R13" s="68" t="str">
        <f>IFERROR(VLOOKUP(INDEX(Validation!$O$22:$S$26, MATCH($Q13,Validation!$M$22:$M$26,0),MATCH(G13,Validation!$O$20:$S$20,0)),Validation!$I$11:$J$35,2,FALSE), "")</f>
        <v>Moderate</v>
      </c>
      <c r="S13" s="68" t="str">
        <f>IFERROR(VLOOKUP(INDEX(Validation!$O$22:$S$26, MATCH($Q13,Validation!$M$22:$M$26,0),MATCH(H13,Validation!$O$20:$S$20,0)),Validation!$I$11:$J$35,2,FALSE), "")</f>
        <v>Moderate</v>
      </c>
      <c r="T13" s="68" t="str">
        <f>IFERROR(VLOOKUP(INDEX(Validation!$O$22:$S$26, MATCH($Q13,Validation!$M$22:$M$26,0),MATCH(I13,Validation!$O$20:$S$20,0)),Validation!$I$11:$J$35,2,FALSE), "")</f>
        <v>Moderate</v>
      </c>
      <c r="U13" s="68" t="str">
        <f>IFERROR(VLOOKUP(INDEX(Validation!$O$22:$S$26, MATCH($Q13,Validation!$M$22:$M$26,0),MATCH(J13,Validation!$O$20:$S$20,0)),Validation!$I$11:$J$35,2,FALSE), "")</f>
        <v>Moderate</v>
      </c>
      <c r="V13" s="68" t="str">
        <f>IFERROR(VLOOKUP(INDEX(Validation!$O$22:$S$26, MATCH($Q13,Validation!$M$22:$M$26,0),MATCH(K13,Validation!$O$20:$S$20,0)),Validation!$I$11:$J$35,2,FALSE), "")</f>
        <v>High</v>
      </c>
    </row>
    <row r="14" spans="1:59" ht="169" x14ac:dyDescent="0.35">
      <c r="A14" s="171" t="s">
        <v>88</v>
      </c>
      <c r="B14" s="150" t="s">
        <v>30</v>
      </c>
      <c r="C14" s="150" t="s">
        <v>89</v>
      </c>
      <c r="D14" s="150" t="s">
        <v>90</v>
      </c>
      <c r="E14" s="151" t="s">
        <v>91</v>
      </c>
      <c r="F14" s="152" t="s">
        <v>92</v>
      </c>
      <c r="G14" s="71" t="s">
        <v>34</v>
      </c>
      <c r="H14" s="71" t="s">
        <v>35</v>
      </c>
      <c r="I14" s="71" t="s">
        <v>35</v>
      </c>
      <c r="J14" s="71" t="s">
        <v>51</v>
      </c>
      <c r="K14" s="71" t="s">
        <v>51</v>
      </c>
      <c r="L14" s="42" t="s">
        <v>93</v>
      </c>
      <c r="M14" s="136" t="s">
        <v>34</v>
      </c>
      <c r="N14" s="79" t="s">
        <v>94</v>
      </c>
      <c r="O14" s="137" t="s">
        <v>38</v>
      </c>
      <c r="P14" s="80" t="s">
        <v>95</v>
      </c>
      <c r="Q14" s="68" t="str">
        <f>IFERROR(VLOOKUP(INDEX(Validation!$O$12:$S$16, MATCH(O14,Validation!$M$12:$M$16,0),MATCH($M14,Validation!$O$10:$S$10,0)),Validation!$F$11:$G$35,2,FALSE), "")</f>
        <v>Moderate</v>
      </c>
      <c r="R14" s="68" t="str">
        <f>IFERROR(VLOOKUP(INDEX(Validation!$O$22:$S$26, MATCH($Q14,Validation!$M$22:$M$26,0),MATCH(G14,Validation!$O$20:$S$20,0)),Validation!$I$11:$J$35,2,FALSE), "")</f>
        <v>Moderate</v>
      </c>
      <c r="S14" s="68" t="str">
        <f>IFERROR(VLOOKUP(INDEX(Validation!$O$22:$S$26, MATCH($Q14,Validation!$M$22:$M$26,0),MATCH(H14,Validation!$O$20:$S$20,0)),Validation!$I$11:$J$35,2,FALSE), "")</f>
        <v>Moderate</v>
      </c>
      <c r="T14" s="68" t="str">
        <f>IFERROR(VLOOKUP(INDEX(Validation!$O$22:$S$26, MATCH($Q14,Validation!$M$22:$M$26,0),MATCH(I14,Validation!$O$20:$S$20,0)),Validation!$I$11:$J$35,2,FALSE), "")</f>
        <v>Moderate</v>
      </c>
      <c r="U14" s="68" t="str">
        <f>IFERROR(VLOOKUP(INDEX(Validation!$O$22:$S$26, MATCH($Q14,Validation!$M$22:$M$26,0),MATCH(J14,Validation!$O$20:$S$20,0)),Validation!$I$11:$J$35,2,FALSE), "")</f>
        <v>High</v>
      </c>
      <c r="V14" s="68" t="str">
        <f>IFERROR(VLOOKUP(INDEX(Validation!$O$22:$S$26, MATCH($Q14,Validation!$M$22:$M$26,0),MATCH(K14,Validation!$O$20:$S$20,0)),Validation!$I$11:$J$35,2,FALSE), "")</f>
        <v>High</v>
      </c>
    </row>
    <row r="15" spans="1:59" x14ac:dyDescent="0.35">
      <c r="A15" s="99"/>
      <c r="B15" s="99"/>
      <c r="C15" s="99"/>
      <c r="D15" s="99"/>
      <c r="E15" s="99"/>
      <c r="F15" s="99"/>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59" x14ac:dyDescent="0.35">
      <c r="A16" s="99"/>
      <c r="B16" s="99"/>
      <c r="C16" s="99"/>
      <c r="D16" s="99"/>
      <c r="E16" s="99"/>
      <c r="F16" s="99"/>
      <c r="G16" s="71"/>
      <c r="H16" s="71"/>
      <c r="I16" s="71"/>
      <c r="J16" s="71"/>
      <c r="K16" s="71"/>
      <c r="L16" s="42"/>
      <c r="M16" s="64"/>
      <c r="N16" s="79"/>
      <c r="O16" s="66"/>
      <c r="P16" s="80"/>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99"/>
      <c r="B17" s="99"/>
      <c r="C17" s="99"/>
      <c r="D17" s="99"/>
      <c r="E17" s="99"/>
      <c r="F17" s="99"/>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99"/>
      <c r="B18" s="99"/>
      <c r="C18" s="99"/>
      <c r="D18" s="99"/>
      <c r="E18" s="99"/>
      <c r="F18" s="99"/>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99"/>
      <c r="B19" s="99"/>
      <c r="C19" s="99"/>
      <c r="D19" s="99"/>
      <c r="E19" s="99"/>
      <c r="F19" s="99"/>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F4:F5"/>
    <mergeCell ref="A4:A5"/>
    <mergeCell ref="B4:B5"/>
    <mergeCell ref="C4:C5"/>
    <mergeCell ref="D4:D5"/>
    <mergeCell ref="E4:E5"/>
    <mergeCell ref="Y4:Y5"/>
    <mergeCell ref="G4:K4"/>
    <mergeCell ref="L4:L5"/>
    <mergeCell ref="M4:M5"/>
    <mergeCell ref="N4:N5"/>
    <mergeCell ref="O4:O5"/>
    <mergeCell ref="P4:P5"/>
    <mergeCell ref="Q4:Q5"/>
    <mergeCell ref="R4:V4"/>
    <mergeCell ref="W4:W5"/>
    <mergeCell ref="X4:X5"/>
  </mergeCells>
  <conditionalFormatting sqref="Q6:Q21">
    <cfRule type="expression" dxfId="223" priority="1">
      <formula>Q6= "Extreme"</formula>
    </cfRule>
    <cfRule type="expression" dxfId="222" priority="2">
      <formula>Q6= "High"</formula>
    </cfRule>
    <cfRule type="expression" dxfId="221" priority="3">
      <formula>Q6= "Moderate"</formula>
    </cfRule>
    <cfRule type="expression" dxfId="220" priority="4">
      <formula>Q6= "Low"</formula>
    </cfRule>
  </conditionalFormatting>
  <conditionalFormatting sqref="R6:V21">
    <cfRule type="expression" dxfId="219" priority="6">
      <formula>R6= "Very High"</formula>
    </cfRule>
    <cfRule type="expression" dxfId="218" priority="7">
      <formula>R6= "High"</formula>
    </cfRule>
    <cfRule type="expression" dxfId="217" priority="8">
      <formula>R6= "Moderate"</formula>
    </cfRule>
    <cfRule type="expression" dxfId="216" priority="9">
      <formula>R6= "Low"</formula>
    </cfRule>
  </conditionalFormatting>
  <conditionalFormatting sqref="R6:V34">
    <cfRule type="expression" dxfId="215" priority="5">
      <formula>R6="Very low"</formula>
    </cfRule>
  </conditionalFormatting>
  <conditionalFormatting sqref="R22:V34">
    <cfRule type="expression" dxfId="214" priority="10">
      <formula>R22= "Extreme"</formula>
    </cfRule>
    <cfRule type="expression" dxfId="213" priority="11">
      <formula>R22= "High"</formula>
    </cfRule>
    <cfRule type="expression" dxfId="212" priority="12">
      <formula>R22= "Moderate"</formula>
    </cfRule>
    <cfRule type="expression" dxfId="211" priority="13">
      <formula>R22= "Low"</formula>
    </cfRule>
  </conditionalFormatting>
  <pageMargins left="0.70866141732283472" right="0.70866141732283472" top="0.74803149606299213" bottom="0.74803149606299213" header="0.31496062992125984" footer="0.31496062992125984"/>
  <pageSetup paperSize="8" scale="58" fitToHeight="0" orientation="landscape" r:id="rId1"/>
  <headerFooter>
    <oddFooter>&amp;A</oddFooter>
  </headerFooter>
  <rowBreaks count="1" manualBreakCount="1">
    <brk id="12"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DA1574D-CB72-4BF4-A9B9-83AC6335D57F}">
          <x14:formula1>
            <xm:f>Validation!$B$4:$B$8</xm:f>
          </x14:formula1>
          <xm:sqref>G15:K21 G6:K14</xm:sqref>
        </x14:dataValidation>
        <x14:dataValidation type="list" allowBlank="1" showInputMessage="1" showErrorMessage="1" xr:uid="{328126D8-205D-4210-A4D2-76EC0F9F46DE}">
          <x14:formula1>
            <xm:f>Validation!$B$25:$B$29</xm:f>
          </x14:formula1>
          <xm:sqref>M15:M21 M6:M14</xm:sqref>
        </x14:dataValidation>
        <x14:dataValidation type="list" allowBlank="1" showInputMessage="1" showErrorMessage="1" xr:uid="{CC006320-0ECC-475E-B7B7-9BF752A93110}">
          <x14:formula1>
            <xm:f>Validation!$B$18:$B$22</xm:f>
          </x14:formula1>
          <xm:sqref>O15:O21 O6:O14</xm:sqref>
        </x14:dataValidation>
        <x14:dataValidation type="list" allowBlank="1" showInputMessage="1" showErrorMessage="1" xr:uid="{5D484CCC-FC14-482C-B27A-C0C1335F0CD4}">
          <x14:formula1>
            <xm:f>Validation!$B$19:$B$22</xm:f>
          </x14:formula1>
          <xm:sqref>O22:O34</xm:sqref>
        </x14:dataValidation>
        <x14:dataValidation type="list" allowBlank="1" showInputMessage="1" showErrorMessage="1" xr:uid="{036C5CB8-443D-465D-B723-A3CB8C6EBBE2}">
          <x14:formula1>
            <xm:f>Validation!$B$25:$B$28</xm:f>
          </x14:formula1>
          <xm:sqref>M22:M34</xm:sqref>
        </x14:dataValidation>
        <x14:dataValidation type="list" allowBlank="1" showInputMessage="1" showErrorMessage="1" xr:uid="{AA82319D-DD96-43BC-B13B-289D61BF5D49}">
          <x14:formula1>
            <xm:f>Validation!$B$4:$B$7</xm:f>
          </x14:formula1>
          <xm:sqref>G22:K34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B2D9-00C2-42CE-8CF4-8D2B435BC43B}">
  <sheetPr>
    <tabColor rgb="FF7030A0"/>
    <pageSetUpPr fitToPage="1"/>
  </sheetPr>
  <dimension ref="A1:AK34"/>
  <sheetViews>
    <sheetView showGridLines="0" showRuler="0" view="pageBreakPreview" zoomScaleNormal="40" zoomScaleSheetLayoutView="100" workbookViewId="0">
      <pane xSplit="7" ySplit="5" topLeftCell="H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9.453125" style="44" hidden="1" customWidth="1"/>
    <col min="3" max="5" width="13.26953125" style="44" customWidth="1"/>
    <col min="6" max="6" width="16.26953125" style="44" customWidth="1"/>
    <col min="7" max="7" width="45.54296875" style="44" customWidth="1"/>
    <col min="8" max="12" width="9.26953125" style="81" customWidth="1"/>
    <col min="13" max="13" width="35.54296875" style="44" customWidth="1"/>
    <col min="14" max="14" width="11.453125" style="81" customWidth="1"/>
    <col min="15" max="15" width="47.26953125" style="44" customWidth="1"/>
    <col min="16" max="16" width="12.453125" style="81" customWidth="1"/>
    <col min="17" max="17" width="42.453125" style="44" customWidth="1"/>
    <col min="18" max="18" width="14.7265625" style="73" hidden="1" customWidth="1"/>
    <col min="19" max="23" width="10.26953125" style="73" customWidth="1"/>
    <col min="24" max="24" width="15.54296875" style="50" hidden="1" customWidth="1"/>
    <col min="25" max="26" width="17.26953125" style="50" hidden="1" customWidth="1"/>
    <col min="27" max="16384" width="9.26953125" style="50"/>
  </cols>
  <sheetData>
    <row r="1" spans="1:37" ht="26" x14ac:dyDescent="0.35">
      <c r="A1" s="102" t="s">
        <v>4</v>
      </c>
      <c r="B1" s="103"/>
      <c r="C1" s="103"/>
      <c r="D1" s="103"/>
      <c r="E1" s="103"/>
      <c r="F1" s="103"/>
      <c r="G1" s="103"/>
      <c r="M1" s="45"/>
      <c r="N1" s="82"/>
      <c r="O1" s="45"/>
      <c r="P1" s="82"/>
      <c r="Q1" s="45"/>
      <c r="R1" s="46"/>
      <c r="S1" s="47"/>
      <c r="T1" s="48"/>
      <c r="U1" s="48"/>
      <c r="V1" s="48"/>
      <c r="W1" s="49"/>
    </row>
    <row r="2" spans="1:37" ht="23.5" x14ac:dyDescent="0.35">
      <c r="A2" s="105" t="s">
        <v>5</v>
      </c>
      <c r="B2" s="105"/>
      <c r="C2" s="103"/>
      <c r="D2" s="103"/>
      <c r="E2" s="103"/>
      <c r="F2" s="103"/>
      <c r="G2" s="103"/>
      <c r="M2" s="45"/>
      <c r="N2" s="82"/>
      <c r="O2" s="45"/>
      <c r="P2" s="82"/>
      <c r="Q2" s="45"/>
      <c r="R2" s="46"/>
      <c r="S2" s="47"/>
      <c r="T2" s="48"/>
      <c r="U2" s="48"/>
      <c r="V2" s="48"/>
      <c r="W2" s="49"/>
    </row>
    <row r="3" spans="1:37" ht="19.5" customHeight="1" x14ac:dyDescent="0.35">
      <c r="A3" s="139" t="s">
        <v>97</v>
      </c>
      <c r="B3" s="103"/>
      <c r="C3" s="103"/>
      <c r="D3" s="103"/>
      <c r="E3" s="103"/>
      <c r="F3" s="103"/>
      <c r="G3" s="103"/>
      <c r="M3" s="45"/>
      <c r="N3" s="82"/>
      <c r="O3" s="45"/>
      <c r="P3" s="82"/>
      <c r="Q3" s="45"/>
      <c r="R3" s="46"/>
      <c r="S3" s="47"/>
      <c r="T3" s="48"/>
      <c r="U3" s="48"/>
      <c r="V3" s="48"/>
      <c r="W3" s="49"/>
    </row>
    <row r="4" spans="1:37" ht="25.5" customHeight="1" x14ac:dyDescent="0.35">
      <c r="A4" s="227" t="s">
        <v>7</v>
      </c>
      <c r="B4" s="227" t="s">
        <v>8</v>
      </c>
      <c r="C4" s="227" t="s">
        <v>9</v>
      </c>
      <c r="D4" s="225" t="s">
        <v>98</v>
      </c>
      <c r="E4" s="227" t="s">
        <v>10</v>
      </c>
      <c r="F4" s="227" t="s">
        <v>11</v>
      </c>
      <c r="G4" s="225" t="s">
        <v>12</v>
      </c>
      <c r="H4" s="217" t="s">
        <v>13</v>
      </c>
      <c r="I4" s="217"/>
      <c r="J4" s="217"/>
      <c r="K4" s="217"/>
      <c r="L4" s="217"/>
      <c r="M4" s="218" t="s">
        <v>14</v>
      </c>
      <c r="N4" s="218" t="s">
        <v>15</v>
      </c>
      <c r="O4" s="218" t="s">
        <v>16</v>
      </c>
      <c r="P4" s="218" t="s">
        <v>17</v>
      </c>
      <c r="Q4" s="218" t="s">
        <v>18</v>
      </c>
      <c r="R4" s="220" t="s">
        <v>19</v>
      </c>
      <c r="S4" s="222" t="s">
        <v>20</v>
      </c>
      <c r="T4" s="223"/>
      <c r="U4" s="223"/>
      <c r="V4" s="223"/>
      <c r="W4" s="224"/>
      <c r="X4" s="215" t="s">
        <v>21</v>
      </c>
      <c r="Y4" s="215" t="s">
        <v>22</v>
      </c>
      <c r="Z4" s="215" t="s">
        <v>23</v>
      </c>
    </row>
    <row r="5" spans="1:37" ht="39" customHeight="1" x14ac:dyDescent="0.35">
      <c r="A5" s="227"/>
      <c r="B5" s="227"/>
      <c r="C5" s="227"/>
      <c r="D5" s="226"/>
      <c r="E5" s="227"/>
      <c r="F5" s="227"/>
      <c r="G5" s="226"/>
      <c r="H5" s="55" t="s">
        <v>24</v>
      </c>
      <c r="I5" s="55" t="s">
        <v>25</v>
      </c>
      <c r="J5" s="55" t="s">
        <v>26</v>
      </c>
      <c r="K5" s="55" t="s">
        <v>27</v>
      </c>
      <c r="L5" s="55" t="s">
        <v>28</v>
      </c>
      <c r="M5" s="219"/>
      <c r="N5" s="219"/>
      <c r="O5" s="219"/>
      <c r="P5" s="219"/>
      <c r="Q5" s="219"/>
      <c r="R5" s="221"/>
      <c r="S5" s="58" t="s">
        <v>24</v>
      </c>
      <c r="T5" s="58" t="s">
        <v>25</v>
      </c>
      <c r="U5" s="58" t="s">
        <v>26</v>
      </c>
      <c r="V5" s="58" t="s">
        <v>27</v>
      </c>
      <c r="W5" s="58" t="s">
        <v>28</v>
      </c>
      <c r="X5" s="216"/>
      <c r="Y5" s="216"/>
      <c r="Z5" s="216"/>
    </row>
    <row r="6" spans="1:37" ht="212.25" customHeight="1" x14ac:dyDescent="0.35">
      <c r="A6" s="140" t="s">
        <v>99</v>
      </c>
      <c r="B6" s="141" t="s">
        <v>30</v>
      </c>
      <c r="C6" s="141" t="s">
        <v>100</v>
      </c>
      <c r="D6" s="172" t="s">
        <v>101</v>
      </c>
      <c r="E6" s="141" t="s">
        <v>56</v>
      </c>
      <c r="F6" s="143" t="str">
        <f>IF(D6="","",_xlfn.CONCAT("Risk to ",LOWER((_xlfn.CONCAT(D6," due to ",E6)))))</f>
        <v>Risk to native fauna at the coast (and wetlands) due to higher temperature (including increased hot days)</v>
      </c>
      <c r="G6" s="144" t="s">
        <v>102</v>
      </c>
      <c r="H6" s="71" t="s">
        <v>38</v>
      </c>
      <c r="I6" s="71" t="s">
        <v>34</v>
      </c>
      <c r="J6" s="71" t="s">
        <v>34</v>
      </c>
      <c r="K6" s="71" t="s">
        <v>35</v>
      </c>
      <c r="L6" s="71" t="s">
        <v>35</v>
      </c>
      <c r="M6" s="42" t="s">
        <v>103</v>
      </c>
      <c r="N6" s="64" t="s">
        <v>35</v>
      </c>
      <c r="O6" s="79" t="s">
        <v>104</v>
      </c>
      <c r="P6" s="66" t="s">
        <v>38</v>
      </c>
      <c r="Q6" s="80" t="s">
        <v>105</v>
      </c>
      <c r="R6" s="68" t="str">
        <f>IFERROR(VLOOKUP(INDEX(Validation!$O$12:$S$16, MATCH(P6,Validation!$M$12:$M$16,0),MATCH($N6,Validation!$O$10:$S$10,0)),Validation!$F$11:$G$35,2,FALSE), "")</f>
        <v>High</v>
      </c>
      <c r="S6" s="68" t="str">
        <f>IFERROR(VLOOKUP(INDEX(Validation!$O$22:$S$26, MATCH($R6,Validation!$M$22:$M$26,0),MATCH(H6,Validation!$O$20:$S$20,0)),Validation!$I$11:$J$35,2,FALSE), "")</f>
        <v>Low</v>
      </c>
      <c r="T6" s="68" t="str">
        <f>IFERROR(VLOOKUP(INDEX(Validation!$O$22:$S$26, MATCH($R6,Validation!$M$22:$M$26,0),MATCH(I6,Validation!$O$20:$S$20,0)),Validation!$I$11:$J$35,2,FALSE), "")</f>
        <v>Moderate</v>
      </c>
      <c r="U6" s="68" t="str">
        <f>IFERROR(VLOOKUP(INDEX(Validation!$O$22:$S$26, MATCH($R6,Validation!$M$22:$M$26,0),MATCH(J6,Validation!$O$20:$S$20,0)),Validation!$I$11:$J$35,2,FALSE), "")</f>
        <v>Moderate</v>
      </c>
      <c r="V6" s="68" t="str">
        <f>IFERROR(VLOOKUP(INDEX(Validation!$O$22:$S$26, MATCH($R6,Validation!$M$22:$M$26,0),MATCH(K6,Validation!$O$20:$S$20,0)),Validation!$I$11:$J$35,2,FALSE), "")</f>
        <v>High</v>
      </c>
      <c r="W6" s="68" t="str">
        <f>IFERROR(VLOOKUP(INDEX(Validation!$O$22:$S$26, MATCH($R6,Validation!$M$22:$M$26,0),MATCH(L6,Validation!$O$20:$S$20,0)),Validation!$I$11:$J$35,2,FALSE), "")</f>
        <v>High</v>
      </c>
    </row>
    <row r="7" spans="1:37" ht="139.5" customHeight="1" x14ac:dyDescent="0.35">
      <c r="A7" s="145" t="s">
        <v>106</v>
      </c>
      <c r="B7" s="146" t="s">
        <v>30</v>
      </c>
      <c r="C7" s="146" t="s">
        <v>107</v>
      </c>
      <c r="D7" s="173" t="s">
        <v>108</v>
      </c>
      <c r="E7" s="146" t="s">
        <v>56</v>
      </c>
      <c r="F7" s="148" t="str">
        <f>IF(D7="","",_xlfn.CONCAT("Risk to ",LOWER((_xlfn.CONCAT(D7," due to ",E7)))))</f>
        <v>Risk to native fauna within forests due to higher temperature (including increased hot days)</v>
      </c>
      <c r="G7" s="149" t="s">
        <v>109</v>
      </c>
      <c r="H7" s="71" t="s">
        <v>38</v>
      </c>
      <c r="I7" s="71" t="s">
        <v>34</v>
      </c>
      <c r="J7" s="71" t="s">
        <v>34</v>
      </c>
      <c r="K7" s="71" t="s">
        <v>35</v>
      </c>
      <c r="L7" s="71" t="s">
        <v>35</v>
      </c>
      <c r="M7" s="42" t="s">
        <v>110</v>
      </c>
      <c r="N7" s="64" t="s">
        <v>35</v>
      </c>
      <c r="O7" s="79" t="s">
        <v>111</v>
      </c>
      <c r="P7" s="66" t="s">
        <v>60</v>
      </c>
      <c r="Q7" s="80" t="s">
        <v>112</v>
      </c>
      <c r="R7" s="68" t="str">
        <f>IFERROR(VLOOKUP(INDEX(Validation!$O$12:$S$16, MATCH(P7,Validation!$M$12:$M$16,0),MATCH($N7,Validation!$O$10:$S$10,0)),Validation!$F$11:$G$35,2,FALSE), "")</f>
        <v>Moderate</v>
      </c>
      <c r="S7" s="68" t="str">
        <f>IFERROR(VLOOKUP(INDEX(Validation!$O$22:$S$26, MATCH($R7,Validation!$M$22:$M$26,0),MATCH(H7,Validation!$O$20:$S$20,0)),Validation!$I$11:$J$35,2,FALSE), "")</f>
        <v>Low</v>
      </c>
      <c r="T7" s="68" t="str">
        <f>IFERROR(VLOOKUP(INDEX(Validation!$O$22:$S$26, MATCH($R7,Validation!$M$22:$M$26,0),MATCH(I7,Validation!$O$20:$S$20,0)),Validation!$I$11:$J$35,2,FALSE), "")</f>
        <v>Moderate</v>
      </c>
      <c r="U7" s="68" t="str">
        <f>IFERROR(VLOOKUP(INDEX(Validation!$O$22:$S$26, MATCH($R7,Validation!$M$22:$M$26,0),MATCH(J7,Validation!$O$20:$S$20,0)),Validation!$I$11:$J$35,2,FALSE), "")</f>
        <v>Moderate</v>
      </c>
      <c r="V7" s="68" t="str">
        <f>IFERROR(VLOOKUP(INDEX(Validation!$O$22:$S$26, MATCH($R7,Validation!$M$22:$M$26,0),MATCH(K7,Validation!$O$20:$S$20,0)),Validation!$I$11:$J$35,2,FALSE), "")</f>
        <v>Moderate</v>
      </c>
      <c r="W7" s="68" t="str">
        <f>IFERROR(VLOOKUP(INDEX(Validation!$O$22:$S$26, MATCH($R7,Validation!$M$22:$M$26,0),MATCH(L7,Validation!$O$20:$S$20,0)),Validation!$I$11:$J$35,2,FALSE), "")</f>
        <v>Moderate</v>
      </c>
    </row>
    <row r="8" spans="1:37" ht="268.5" customHeight="1" x14ac:dyDescent="0.35">
      <c r="A8" s="145" t="s">
        <v>113</v>
      </c>
      <c r="B8" s="146" t="s">
        <v>30</v>
      </c>
      <c r="C8" s="146" t="s">
        <v>114</v>
      </c>
      <c r="D8" s="173" t="s">
        <v>115</v>
      </c>
      <c r="E8" s="146" t="s">
        <v>116</v>
      </c>
      <c r="F8" s="148" t="str">
        <f>IF(D8="","",_xlfn.CONCAT("Risk to ",LOWER((_xlfn.CONCAT(D8," due to ",E8)))))</f>
        <v>Risk to native flora due to higher temperature (including increased hot days and fewer frost days)</v>
      </c>
      <c r="G8" s="149" t="s">
        <v>117</v>
      </c>
      <c r="H8" s="71" t="s">
        <v>38</v>
      </c>
      <c r="I8" s="71" t="s">
        <v>34</v>
      </c>
      <c r="J8" s="71" t="s">
        <v>34</v>
      </c>
      <c r="K8" s="71" t="s">
        <v>35</v>
      </c>
      <c r="L8" s="71" t="s">
        <v>35</v>
      </c>
      <c r="M8" s="42" t="s">
        <v>118</v>
      </c>
      <c r="N8" s="64" t="s">
        <v>34</v>
      </c>
      <c r="O8" s="79" t="s">
        <v>119</v>
      </c>
      <c r="P8" s="66" t="s">
        <v>38</v>
      </c>
      <c r="Q8" s="80" t="s">
        <v>120</v>
      </c>
      <c r="R8" s="68" t="str">
        <f>IFERROR(VLOOKUP(INDEX(Validation!$O$12:$S$16, MATCH(P8,Validation!$M$12:$M$16,0),MATCH($N8,Validation!$O$10:$S$10,0)),Validation!$F$11:$G$35,2,FALSE), "")</f>
        <v>Moderate</v>
      </c>
      <c r="S8" s="68" t="str">
        <f>IFERROR(VLOOKUP(INDEX(Validation!$O$22:$S$26, MATCH($R8,Validation!$M$22:$M$26,0),MATCH(H8,Validation!$O$20:$S$20,0)),Validation!$I$11:$J$35,2,FALSE), "")</f>
        <v>Low</v>
      </c>
      <c r="T8" s="68" t="str">
        <f>IFERROR(VLOOKUP(INDEX(Validation!$O$22:$S$26, MATCH($R8,Validation!$M$22:$M$26,0),MATCH(I8,Validation!$O$20:$S$20,0)),Validation!$I$11:$J$35,2,FALSE), "")</f>
        <v>Moderate</v>
      </c>
      <c r="U8" s="68" t="str">
        <f>IFERROR(VLOOKUP(INDEX(Validation!$O$22:$S$26, MATCH($R8,Validation!$M$22:$M$26,0),MATCH(J8,Validation!$O$20:$S$20,0)),Validation!$I$11:$J$35,2,FALSE), "")</f>
        <v>Moderate</v>
      </c>
      <c r="V8" s="68" t="str">
        <f>IFERROR(VLOOKUP(INDEX(Validation!$O$22:$S$26, MATCH($R8,Validation!$M$22:$M$26,0),MATCH(K8,Validation!$O$20:$S$20,0)),Validation!$I$11:$J$35,2,FALSE), "")</f>
        <v>Moderate</v>
      </c>
      <c r="W8" s="68" t="str">
        <f>IFERROR(VLOOKUP(INDEX(Validation!$O$22:$S$26, MATCH($R8,Validation!$M$22:$M$26,0),MATCH(L8,Validation!$O$20:$S$20,0)),Validation!$I$11:$J$35,2,FALSE), "")</f>
        <v>Moderate</v>
      </c>
    </row>
    <row r="9" spans="1:37" ht="221.25" customHeight="1" x14ac:dyDescent="0.35">
      <c r="A9" s="145" t="s">
        <v>121</v>
      </c>
      <c r="B9" s="146" t="s">
        <v>30</v>
      </c>
      <c r="C9" s="150" t="s">
        <v>122</v>
      </c>
      <c r="D9" s="173"/>
      <c r="E9" s="146" t="s">
        <v>48</v>
      </c>
      <c r="F9" s="148" t="s">
        <v>123</v>
      </c>
      <c r="G9" s="149" t="s">
        <v>124</v>
      </c>
      <c r="H9" s="71" t="s">
        <v>34</v>
      </c>
      <c r="I9" s="71" t="s">
        <v>34</v>
      </c>
      <c r="J9" s="71" t="s">
        <v>34</v>
      </c>
      <c r="K9" s="71" t="s">
        <v>35</v>
      </c>
      <c r="L9" s="71" t="s">
        <v>35</v>
      </c>
      <c r="M9" s="63" t="s">
        <v>125</v>
      </c>
      <c r="N9" s="64" t="s">
        <v>35</v>
      </c>
      <c r="O9" s="79" t="s">
        <v>1186</v>
      </c>
      <c r="P9" s="66" t="s">
        <v>38</v>
      </c>
      <c r="Q9" s="67" t="s">
        <v>126</v>
      </c>
      <c r="R9" s="68" t="str">
        <f>IFERROR(VLOOKUP(INDEX(Validation!$O$12:$S$16, MATCH(P9,Validation!$M$12:$M$16,0),MATCH($N9,Validation!$O$10:$S$10,0)),Validation!$F$11:$G$35,2,FALSE), "")</f>
        <v>High</v>
      </c>
      <c r="S9" s="68" t="str">
        <f>IFERROR(VLOOKUP(INDEX(Validation!$O$22:$S$26, MATCH($R9,Validation!$M$22:$M$26,0),MATCH(H9,Validation!$O$20:$S$20,0)),Validation!$I$11:$J$35,2,FALSE), "")</f>
        <v>Moderate</v>
      </c>
      <c r="T9" s="68" t="str">
        <f>IFERROR(VLOOKUP(INDEX(Validation!$O$22:$S$26, MATCH($R9,Validation!$M$22:$M$26,0),MATCH(I9,Validation!$O$20:$S$20,0)),Validation!$I$11:$J$35,2,FALSE), "")</f>
        <v>Moderate</v>
      </c>
      <c r="U9" s="68" t="str">
        <f>IFERROR(VLOOKUP(INDEX(Validation!$O$22:$S$26, MATCH($R9,Validation!$M$22:$M$26,0),MATCH(J9,Validation!$O$20:$S$20,0)),Validation!$I$11:$J$35,2,FALSE), "")</f>
        <v>Moderate</v>
      </c>
      <c r="V9" s="68" t="str">
        <f>IFERROR(VLOOKUP(INDEX(Validation!$O$22:$S$26, MATCH($R9,Validation!$M$22:$M$26,0),MATCH(K9,Validation!$O$20:$S$20,0)),Validation!$I$11:$J$35,2,FALSE), "")</f>
        <v>High</v>
      </c>
      <c r="W9" s="68" t="str">
        <f>IFERROR(VLOOKUP(INDEX(Validation!$O$22:$S$26, MATCH($R9,Validation!$M$22:$M$26,0),MATCH(L9,Validation!$O$20:$S$20,0)),Validation!$I$11:$J$35,2,FALSE), "")</f>
        <v>High</v>
      </c>
      <c r="AA9" s="138"/>
      <c r="AB9" s="138"/>
      <c r="AC9" s="138"/>
      <c r="AD9" s="138"/>
      <c r="AE9" s="138"/>
      <c r="AF9" s="138"/>
      <c r="AG9" s="138"/>
      <c r="AH9" s="138"/>
      <c r="AI9" s="138"/>
      <c r="AJ9" s="138"/>
      <c r="AK9" s="138"/>
    </row>
    <row r="10" spans="1:37" s="135" customFormat="1" ht="269.25" customHeight="1" x14ac:dyDescent="0.35">
      <c r="A10" s="145" t="s">
        <v>127</v>
      </c>
      <c r="B10" s="146"/>
      <c r="C10" s="150" t="s">
        <v>128</v>
      </c>
      <c r="D10" s="173"/>
      <c r="E10" s="146" t="s">
        <v>48</v>
      </c>
      <c r="F10" s="148" t="s">
        <v>129</v>
      </c>
      <c r="G10" s="152" t="s">
        <v>111</v>
      </c>
      <c r="H10" s="71" t="s">
        <v>34</v>
      </c>
      <c r="I10" s="71" t="s">
        <v>34</v>
      </c>
      <c r="J10" s="71" t="s">
        <v>34</v>
      </c>
      <c r="K10" s="71" t="s">
        <v>35</v>
      </c>
      <c r="L10" s="71" t="s">
        <v>35</v>
      </c>
      <c r="M10" s="63" t="s">
        <v>130</v>
      </c>
      <c r="N10" s="64" t="s">
        <v>34</v>
      </c>
      <c r="O10" s="76" t="s">
        <v>131</v>
      </c>
      <c r="P10" s="66" t="s">
        <v>60</v>
      </c>
      <c r="Q10" s="67" t="s">
        <v>132</v>
      </c>
      <c r="R10" s="68" t="str">
        <f>IFERROR(VLOOKUP(INDEX(Validation!$O$12:$S$16, MATCH(P10,Validation!$M$12:$M$16,0),MATCH($N10,Validation!$O$10:$S$10,0)),Validation!$F$11:$G$35,2,FALSE), "")</f>
        <v>Moderate</v>
      </c>
      <c r="S10" s="68" t="str">
        <f>IFERROR(VLOOKUP(INDEX(Validation!$O$22:$S$26, MATCH($R10,Validation!$M$22:$M$26,0),MATCH(H10,Validation!$O$20:$S$20,0)),Validation!$I$11:$J$35,2,FALSE), "")</f>
        <v>Moderate</v>
      </c>
      <c r="T10" s="68" t="str">
        <f>IFERROR(VLOOKUP(INDEX(Validation!$O$22:$S$26, MATCH($R10,Validation!$M$22:$M$26,0),MATCH(I10,Validation!$O$20:$S$20,0)),Validation!$I$11:$J$35,2,FALSE), "")</f>
        <v>Moderate</v>
      </c>
      <c r="U10" s="68" t="str">
        <f>IFERROR(VLOOKUP(INDEX(Validation!$O$22:$S$26, MATCH($R10,Validation!$M$22:$M$26,0),MATCH(J10,Validation!$O$20:$S$20,0)),Validation!$I$11:$J$35,2,FALSE), "")</f>
        <v>Moderate</v>
      </c>
      <c r="V10" s="68" t="str">
        <f>IFERROR(VLOOKUP(INDEX(Validation!$O$22:$S$26, MATCH($R10,Validation!$M$22:$M$26,0),MATCH(K10,Validation!$O$20:$S$20,0)),Validation!$I$11:$J$35,2,FALSE), "")</f>
        <v>Moderate</v>
      </c>
      <c r="W10" s="68" t="str">
        <f>IFERROR(VLOOKUP(INDEX(Validation!$O$22:$S$26, MATCH($R10,Validation!$M$22:$M$26,0),MATCH(L10,Validation!$O$20:$S$20,0)),Validation!$I$11:$J$35,2,FALSE), "")</f>
        <v>Moderate</v>
      </c>
      <c r="AA10" s="138"/>
      <c r="AB10" s="138"/>
      <c r="AC10" s="138"/>
      <c r="AD10" s="138"/>
      <c r="AE10" s="138"/>
      <c r="AF10" s="138"/>
      <c r="AG10" s="138"/>
      <c r="AH10" s="138"/>
      <c r="AI10" s="138"/>
      <c r="AJ10" s="138"/>
      <c r="AK10" s="138"/>
    </row>
    <row r="11" spans="1:37" s="135" customFormat="1" ht="86.25" customHeight="1" x14ac:dyDescent="0.35">
      <c r="A11" s="145" t="s">
        <v>133</v>
      </c>
      <c r="B11" s="146" t="s">
        <v>30</v>
      </c>
      <c r="C11" s="146" t="s">
        <v>114</v>
      </c>
      <c r="D11" s="173"/>
      <c r="E11" s="146" t="s">
        <v>134</v>
      </c>
      <c r="F11" s="148" t="str">
        <f>IF(C11="","",_xlfn.CONCAT("Risk to ",LOWER((_xlfn.CONCAT(C11," due to ",E11)))))</f>
        <v>Risk to terrestrial ecosystems and species due to extreme weather (wind and storms)</v>
      </c>
      <c r="G11" s="149" t="s">
        <v>135</v>
      </c>
      <c r="H11" s="71" t="s">
        <v>38</v>
      </c>
      <c r="I11" s="71" t="s">
        <v>34</v>
      </c>
      <c r="J11" s="71" t="s">
        <v>34</v>
      </c>
      <c r="K11" s="71" t="s">
        <v>35</v>
      </c>
      <c r="L11" s="71" t="s">
        <v>51</v>
      </c>
      <c r="M11" s="42" t="s">
        <v>136</v>
      </c>
      <c r="N11" s="64" t="s">
        <v>34</v>
      </c>
      <c r="O11" s="79" t="s">
        <v>137</v>
      </c>
      <c r="P11" s="66" t="s">
        <v>38</v>
      </c>
      <c r="Q11" s="80" t="s">
        <v>138</v>
      </c>
      <c r="R11" s="68" t="str">
        <f>IFERROR(VLOOKUP(INDEX(Validation!$O$12:$S$16, MATCH(P11,Validation!$M$12:$M$16,0),MATCH($N11,Validation!$O$10:$S$10,0)),Validation!$F$11:$G$35,2,FALSE), "")</f>
        <v>Moderate</v>
      </c>
      <c r="S11" s="68" t="str">
        <f>IFERROR(VLOOKUP(INDEX(Validation!$O$22:$S$26, MATCH($R11,Validation!$M$22:$M$26,0),MATCH(H11,Validation!$O$20:$S$20,0)),Validation!$I$11:$J$35,2,FALSE), "")</f>
        <v>Low</v>
      </c>
      <c r="T11" s="68" t="str">
        <f>IFERROR(VLOOKUP(INDEX(Validation!$O$22:$S$26, MATCH($R11,Validation!$M$22:$M$26,0),MATCH(I11,Validation!$O$20:$S$20,0)),Validation!$I$11:$J$35,2,FALSE), "")</f>
        <v>Moderate</v>
      </c>
      <c r="U11" s="68" t="str">
        <f>IFERROR(VLOOKUP(INDEX(Validation!$O$22:$S$26, MATCH($R11,Validation!$M$22:$M$26,0),MATCH(J11,Validation!$O$20:$S$20,0)),Validation!$I$11:$J$35,2,FALSE), "")</f>
        <v>Moderate</v>
      </c>
      <c r="V11" s="68" t="str">
        <f>IFERROR(VLOOKUP(INDEX(Validation!$O$22:$S$26, MATCH($R11,Validation!$M$22:$M$26,0),MATCH(K11,Validation!$O$20:$S$20,0)),Validation!$I$11:$J$35,2,FALSE), "")</f>
        <v>Moderate</v>
      </c>
      <c r="W11" s="68" t="str">
        <f>IFERROR(VLOOKUP(INDEX(Validation!$O$22:$S$26, MATCH($R11,Validation!$M$22:$M$26,0),MATCH(L11,Validation!$O$20:$S$20,0)),Validation!$I$11:$J$35,2,FALSE), "")</f>
        <v>High</v>
      </c>
      <c r="AA11" s="138"/>
      <c r="AB11" s="138"/>
      <c r="AC11" s="138"/>
      <c r="AD11" s="138"/>
      <c r="AE11" s="138"/>
      <c r="AF11" s="138"/>
      <c r="AG11" s="138"/>
      <c r="AH11" s="138"/>
      <c r="AI11" s="138"/>
      <c r="AJ11" s="138"/>
      <c r="AK11" s="138"/>
    </row>
    <row r="12" spans="1:37" ht="120" customHeight="1" x14ac:dyDescent="0.35">
      <c r="A12" s="145" t="s">
        <v>139</v>
      </c>
      <c r="B12" s="146" t="s">
        <v>30</v>
      </c>
      <c r="C12" s="146" t="s">
        <v>114</v>
      </c>
      <c r="D12" s="173"/>
      <c r="E12" s="146" t="s">
        <v>32</v>
      </c>
      <c r="F12" s="148" t="str">
        <f>IF(C12="","",_xlfn.CONCAT("Risk to ",LOWER((_xlfn.CONCAT(C12," due to ",E12)))))</f>
        <v>Risk to terrestrial ecosystems and species due to increased extreme rainfall and flooding</v>
      </c>
      <c r="G12" s="149" t="s">
        <v>140</v>
      </c>
      <c r="H12" s="71" t="s">
        <v>38</v>
      </c>
      <c r="I12" s="71" t="s">
        <v>38</v>
      </c>
      <c r="J12" s="71" t="s">
        <v>38</v>
      </c>
      <c r="K12" s="71" t="s">
        <v>34</v>
      </c>
      <c r="L12" s="71" t="s">
        <v>35</v>
      </c>
      <c r="M12" s="63" t="s">
        <v>141</v>
      </c>
      <c r="N12" s="64" t="s">
        <v>34</v>
      </c>
      <c r="O12" s="76" t="s">
        <v>142</v>
      </c>
      <c r="P12" s="66" t="s">
        <v>38</v>
      </c>
      <c r="Q12" s="67" t="s">
        <v>143</v>
      </c>
      <c r="R12" s="68" t="str">
        <f>IFERROR(VLOOKUP(INDEX(Validation!$O$12:$S$16, MATCH(P12,Validation!$M$12:$M$16,0),MATCH($N12,Validation!$O$10:$S$10,0)),Validation!$F$11:$G$35,2,FALSE), "")</f>
        <v>Moderate</v>
      </c>
      <c r="S12" s="68" t="str">
        <f>IFERROR(VLOOKUP(INDEX(Validation!$O$22:$S$26, MATCH($R12,Validation!$M$22:$M$26,0),MATCH(H12,Validation!$O$20:$S$20,0)),Validation!$I$11:$J$35,2,FALSE), "")</f>
        <v>Low</v>
      </c>
      <c r="T12" s="68" t="str">
        <f>IFERROR(VLOOKUP(INDEX(Validation!$O$22:$S$26, MATCH($R12,Validation!$M$22:$M$26,0),MATCH(I12,Validation!$O$20:$S$20,0)),Validation!$I$11:$J$35,2,FALSE), "")</f>
        <v>Low</v>
      </c>
      <c r="U12" s="68" t="str">
        <f>IFERROR(VLOOKUP(INDEX(Validation!$O$22:$S$26, MATCH($R12,Validation!$M$22:$M$26,0),MATCH(J12,Validation!$O$20:$S$20,0)),Validation!$I$11:$J$35,2,FALSE), "")</f>
        <v>Low</v>
      </c>
      <c r="V12" s="68" t="str">
        <f>IFERROR(VLOOKUP(INDEX(Validation!$O$22:$S$26, MATCH($R12,Validation!$M$22:$M$26,0),MATCH(K12,Validation!$O$20:$S$20,0)),Validation!$I$11:$J$35,2,FALSE), "")</f>
        <v>Moderate</v>
      </c>
      <c r="W12" s="68" t="str">
        <f>IFERROR(VLOOKUP(INDEX(Validation!$O$22:$S$26, MATCH($R12,Validation!$M$22:$M$26,0),MATCH(L12,Validation!$O$20:$S$20,0)),Validation!$I$11:$J$35,2,FALSE), "")</f>
        <v>Moderate</v>
      </c>
      <c r="AA12" s="138"/>
      <c r="AB12" s="138"/>
      <c r="AC12" s="138"/>
      <c r="AD12" s="138"/>
      <c r="AE12" s="138"/>
      <c r="AF12" s="138"/>
      <c r="AG12" s="138"/>
      <c r="AH12" s="138"/>
      <c r="AI12" s="138"/>
      <c r="AJ12" s="138"/>
      <c r="AK12" s="138"/>
    </row>
    <row r="13" spans="1:37" ht="89.25" customHeight="1" x14ac:dyDescent="0.35">
      <c r="A13" s="145" t="s">
        <v>144</v>
      </c>
      <c r="B13" s="146" t="s">
        <v>30</v>
      </c>
      <c r="C13" s="146" t="s">
        <v>114</v>
      </c>
      <c r="D13" s="173"/>
      <c r="E13" s="146" t="s">
        <v>64</v>
      </c>
      <c r="F13" s="148" t="s">
        <v>145</v>
      </c>
      <c r="G13" s="149" t="s">
        <v>146</v>
      </c>
      <c r="H13" s="71" t="s">
        <v>34</v>
      </c>
      <c r="I13" s="71" t="s">
        <v>34</v>
      </c>
      <c r="J13" s="71" t="s">
        <v>34</v>
      </c>
      <c r="K13" s="71" t="s">
        <v>35</v>
      </c>
      <c r="L13" s="71" t="s">
        <v>35</v>
      </c>
      <c r="M13" s="42" t="s">
        <v>147</v>
      </c>
      <c r="N13" s="64" t="s">
        <v>34</v>
      </c>
      <c r="O13" s="76" t="s">
        <v>148</v>
      </c>
      <c r="P13" s="66" t="s">
        <v>38</v>
      </c>
      <c r="Q13" s="67" t="s">
        <v>149</v>
      </c>
      <c r="R13" s="68" t="str">
        <f>IFERROR(VLOOKUP(INDEX(Validation!$O$12:$S$16, MATCH(P13,Validation!$M$12:$M$16,0),MATCH($N13,Validation!$O$10:$S$10,0)),Validation!$F$11:$G$35,2,FALSE), "")</f>
        <v>Moderate</v>
      </c>
      <c r="S13" s="68" t="str">
        <f>IFERROR(VLOOKUP(INDEX(Validation!$O$22:$S$26, MATCH($R13,Validation!$M$22:$M$26,0),MATCH(H13,Validation!$O$20:$S$20,0)),Validation!$I$11:$J$35,2,FALSE), "")</f>
        <v>Moderate</v>
      </c>
      <c r="T13" s="68" t="str">
        <f>IFERROR(VLOOKUP(INDEX(Validation!$O$22:$S$26, MATCH($R13,Validation!$M$22:$M$26,0),MATCH(I13,Validation!$O$20:$S$20,0)),Validation!$I$11:$J$35,2,FALSE), "")</f>
        <v>Moderate</v>
      </c>
      <c r="U13" s="68" t="str">
        <f>IFERROR(VLOOKUP(INDEX(Validation!$O$22:$S$26, MATCH($R13,Validation!$M$22:$M$26,0),MATCH(J13,Validation!$O$20:$S$20,0)),Validation!$I$11:$J$35,2,FALSE), "")</f>
        <v>Moderate</v>
      </c>
      <c r="V13" s="68" t="str">
        <f>IFERROR(VLOOKUP(INDEX(Validation!$O$22:$S$26, MATCH($R13,Validation!$M$22:$M$26,0),MATCH(K13,Validation!$O$20:$S$20,0)),Validation!$I$11:$J$35,2,FALSE), "")</f>
        <v>Moderate</v>
      </c>
      <c r="W13" s="68" t="str">
        <f>IFERROR(VLOOKUP(INDEX(Validation!$O$22:$S$26, MATCH($R13,Validation!$M$22:$M$26,0),MATCH(L13,Validation!$O$20:$S$20,0)),Validation!$I$11:$J$35,2,FALSE), "")</f>
        <v>Moderate</v>
      </c>
      <c r="AA13" s="138"/>
      <c r="AB13" s="138"/>
      <c r="AC13" s="138"/>
      <c r="AD13" s="138"/>
      <c r="AE13" s="138"/>
      <c r="AF13" s="138"/>
      <c r="AG13" s="138"/>
      <c r="AH13" s="138"/>
      <c r="AI13" s="138"/>
      <c r="AJ13" s="138"/>
      <c r="AK13" s="138"/>
    </row>
    <row r="14" spans="1:37" ht="118.5" customHeight="1" x14ac:dyDescent="0.35">
      <c r="A14" s="145" t="s">
        <v>1124</v>
      </c>
      <c r="B14" s="146" t="s">
        <v>30</v>
      </c>
      <c r="C14" s="146" t="s">
        <v>114</v>
      </c>
      <c r="D14" s="173"/>
      <c r="E14" s="146" t="s">
        <v>71</v>
      </c>
      <c r="F14" s="148" t="s">
        <v>150</v>
      </c>
      <c r="G14" s="211" t="s">
        <v>151</v>
      </c>
      <c r="H14" s="71" t="s">
        <v>34</v>
      </c>
      <c r="I14" s="71" t="s">
        <v>34</v>
      </c>
      <c r="J14" s="71" t="s">
        <v>35</v>
      </c>
      <c r="K14" s="71" t="s">
        <v>35</v>
      </c>
      <c r="L14" s="71" t="s">
        <v>51</v>
      </c>
      <c r="M14" s="42" t="s">
        <v>152</v>
      </c>
      <c r="N14" s="64" t="s">
        <v>35</v>
      </c>
      <c r="O14" s="79" t="s">
        <v>1187</v>
      </c>
      <c r="P14" s="66" t="s">
        <v>38</v>
      </c>
      <c r="Q14" s="80" t="s">
        <v>153</v>
      </c>
      <c r="R14" s="68" t="str">
        <f>IFERROR(VLOOKUP(INDEX(Validation!$O$12:$S$16, MATCH(P14,Validation!$M$12:$M$16,0),MATCH($N14,Validation!$O$10:$S$10,0)),Validation!$F$11:$G$35,2,FALSE), "")</f>
        <v>High</v>
      </c>
      <c r="S14" s="68" t="str">
        <f>IFERROR(VLOOKUP(INDEX(Validation!$O$22:$S$26, MATCH($R14,Validation!$M$22:$M$26,0),MATCH(H14,Validation!$O$20:$S$20,0)),Validation!$I$11:$J$35,2,FALSE), "")</f>
        <v>Moderate</v>
      </c>
      <c r="T14" s="68" t="str">
        <f>IFERROR(VLOOKUP(INDEX(Validation!$O$22:$S$26, MATCH($R14,Validation!$M$22:$M$26,0),MATCH(I14,Validation!$O$20:$S$20,0)),Validation!$I$11:$J$35,2,FALSE), "")</f>
        <v>Moderate</v>
      </c>
      <c r="U14" s="68" t="str">
        <f>IFERROR(VLOOKUP(INDEX(Validation!$O$22:$S$26, MATCH($R14,Validation!$M$22:$M$26,0),MATCH(J14,Validation!$O$20:$S$20,0)),Validation!$I$11:$J$35,2,FALSE), "")</f>
        <v>High</v>
      </c>
      <c r="V14" s="68" t="str">
        <f>IFERROR(VLOOKUP(INDEX(Validation!$O$22:$S$26, MATCH($R14,Validation!$M$22:$M$26,0),MATCH(K14,Validation!$O$20:$S$20,0)),Validation!$I$11:$J$35,2,FALSE), "")</f>
        <v>High</v>
      </c>
      <c r="W14" s="68" t="str">
        <f>IFERROR(VLOOKUP(INDEX(Validation!$O$22:$S$26, MATCH($R14,Validation!$M$22:$M$26,0),MATCH(L14,Validation!$O$20:$S$20,0)),Validation!$I$11:$J$35,2,FALSE), "")</f>
        <v>Very High</v>
      </c>
      <c r="AA14" s="138"/>
      <c r="AB14" s="138"/>
      <c r="AC14" s="138"/>
      <c r="AD14" s="138"/>
      <c r="AE14" s="138"/>
      <c r="AF14" s="138"/>
      <c r="AG14" s="138"/>
      <c r="AH14" s="138"/>
      <c r="AI14" s="138"/>
      <c r="AJ14" s="138"/>
      <c r="AK14" s="138"/>
    </row>
    <row r="15" spans="1:37" x14ac:dyDescent="0.35">
      <c r="A15" s="99"/>
      <c r="B15" s="99"/>
      <c r="C15" s="99"/>
      <c r="D15" s="99"/>
      <c r="E15" s="99"/>
      <c r="F15" s="99"/>
      <c r="G15" s="99"/>
      <c r="H15" s="71"/>
      <c r="I15" s="71"/>
      <c r="J15" s="71"/>
      <c r="K15" s="71"/>
      <c r="L15" s="71"/>
      <c r="M15" s="42"/>
      <c r="N15" s="64"/>
      <c r="O15" s="79"/>
      <c r="P15" s="66"/>
      <c r="Q15" s="80"/>
      <c r="R15" s="68" t="str">
        <f>IFERROR(VLOOKUP(INDEX(Validation!$O$12:$S$16, MATCH(P15,Validation!$M$12:$M$16,0),MATCH($N15,Validation!$O$10:$S$10,0)),Validation!$F$11:$G$35,2,FALSE), "")</f>
        <v/>
      </c>
      <c r="S15" s="68" t="str">
        <f>IFERROR(VLOOKUP(INDEX(Validation!$O$22:$S$26, MATCH($R15,Validation!$M$22:$M$26,0),MATCH(H15,Validation!$O$20:$S$20,0)),Validation!$I$11:$J$35,2,FALSE), "")</f>
        <v/>
      </c>
      <c r="T15" s="68" t="str">
        <f>IFERROR(VLOOKUP(INDEX(Validation!$O$22:$S$26, MATCH($R15,Validation!$M$22:$M$26,0),MATCH(I15,Validation!$O$20:$S$20,0)),Validation!$I$11:$J$35,2,FALSE), "")</f>
        <v/>
      </c>
      <c r="U15" s="68" t="str">
        <f>IFERROR(VLOOKUP(INDEX(Validation!$O$22:$S$26, MATCH($R15,Validation!$M$22:$M$26,0),MATCH(J15,Validation!$O$20:$S$20,0)),Validation!$I$11:$J$35,2,FALSE), "")</f>
        <v/>
      </c>
      <c r="V15" s="68" t="str">
        <f>IFERROR(VLOOKUP(INDEX(Validation!$O$22:$S$26, MATCH($R15,Validation!$M$22:$M$26,0),MATCH(K15,Validation!$O$20:$S$20,0)),Validation!$I$11:$J$35,2,FALSE), "")</f>
        <v/>
      </c>
      <c r="W15" s="68" t="str">
        <f>IFERROR(VLOOKUP(INDEX(Validation!$O$22:$S$26, MATCH($R15,Validation!$M$22:$M$26,0),MATCH(L15,Validation!$O$20:$S$20,0)),Validation!$I$11:$J$35,2,FALSE), "")</f>
        <v/>
      </c>
    </row>
    <row r="16" spans="1:37" x14ac:dyDescent="0.35">
      <c r="A16" s="99"/>
      <c r="B16" s="99"/>
      <c r="C16" s="99"/>
      <c r="D16" s="99"/>
      <c r="E16" s="99"/>
      <c r="F16" s="99"/>
      <c r="G16" s="99"/>
      <c r="H16" s="71"/>
      <c r="I16" s="71"/>
      <c r="J16" s="71"/>
      <c r="K16" s="71"/>
      <c r="L16" s="71"/>
      <c r="M16" s="42"/>
      <c r="N16" s="64"/>
      <c r="O16" s="79"/>
      <c r="P16" s="66"/>
      <c r="Q16" s="80"/>
      <c r="R16" s="68" t="str">
        <f>IFERROR(VLOOKUP(INDEX(Validation!$O$12:$S$16, MATCH(P16,Validation!$M$12:$M$16,0),MATCH($N16,Validation!$O$10:$S$10,0)),Validation!$F$11:$G$35,2,FALSE), "")</f>
        <v/>
      </c>
      <c r="S16" s="68" t="str">
        <f>IFERROR(VLOOKUP(INDEX(Validation!$O$22:$S$26, MATCH($R16,Validation!$M$22:$M$26,0),MATCH(H16,Validation!$O$20:$S$20,0)),Validation!$I$11:$J$35,2,FALSE), "")</f>
        <v/>
      </c>
      <c r="T16" s="68" t="str">
        <f>IFERROR(VLOOKUP(INDEX(Validation!$O$22:$S$26, MATCH($R16,Validation!$M$22:$M$26,0),MATCH(I16,Validation!$O$20:$S$20,0)),Validation!$I$11:$J$35,2,FALSE), "")</f>
        <v/>
      </c>
      <c r="U16" s="68" t="str">
        <f>IFERROR(VLOOKUP(INDEX(Validation!$O$22:$S$26, MATCH($R16,Validation!$M$22:$M$26,0),MATCH(J16,Validation!$O$20:$S$20,0)),Validation!$I$11:$J$35,2,FALSE), "")</f>
        <v/>
      </c>
      <c r="V16" s="68" t="str">
        <f>IFERROR(VLOOKUP(INDEX(Validation!$O$22:$S$26, MATCH($R16,Validation!$M$22:$M$26,0),MATCH(K16,Validation!$O$20:$S$20,0)),Validation!$I$11:$J$35,2,FALSE), "")</f>
        <v/>
      </c>
      <c r="W16" s="68" t="str">
        <f>IFERROR(VLOOKUP(INDEX(Validation!$O$22:$S$26, MATCH($R16,Validation!$M$22:$M$26,0),MATCH(L16,Validation!$O$20:$S$20,0)),Validation!$I$11:$J$35,2,FALSE), "")</f>
        <v/>
      </c>
    </row>
    <row r="17" spans="1:23" x14ac:dyDescent="0.35">
      <c r="A17" s="99"/>
      <c r="B17" s="99"/>
      <c r="C17" s="99"/>
      <c r="D17" s="99"/>
      <c r="E17" s="99"/>
      <c r="F17" s="99"/>
      <c r="G17" s="99"/>
      <c r="H17" s="71"/>
      <c r="I17" s="71"/>
      <c r="J17" s="71"/>
      <c r="K17" s="71"/>
      <c r="L17" s="71"/>
      <c r="M17" s="42"/>
      <c r="N17" s="64"/>
      <c r="O17" s="76"/>
      <c r="P17" s="66"/>
      <c r="Q17" s="67"/>
      <c r="R17" s="68" t="str">
        <f>IFERROR(VLOOKUP(INDEX(Validation!$O$12:$S$16, MATCH(P17,Validation!$M$12:$M$16,0),MATCH($N17,Validation!$O$10:$S$10,0)),Validation!$F$11:$G$35,2,FALSE), "")</f>
        <v/>
      </c>
      <c r="S17" s="68" t="str">
        <f>IFERROR(VLOOKUP(INDEX(Validation!$O$22:$S$26, MATCH($R17,Validation!$M$22:$M$26,0),MATCH(H17,Validation!$O$20:$S$20,0)),Validation!$I$11:$J$35,2,FALSE), "")</f>
        <v/>
      </c>
      <c r="T17" s="68" t="str">
        <f>IFERROR(VLOOKUP(INDEX(Validation!$O$22:$S$26, MATCH($R17,Validation!$M$22:$M$26,0),MATCH(I17,Validation!$O$20:$S$20,0)),Validation!$I$11:$J$35,2,FALSE), "")</f>
        <v/>
      </c>
      <c r="U17" s="68" t="str">
        <f>IFERROR(VLOOKUP(INDEX(Validation!$O$22:$S$26, MATCH($R17,Validation!$M$22:$M$26,0),MATCH(J17,Validation!$O$20:$S$20,0)),Validation!$I$11:$J$35,2,FALSE), "")</f>
        <v/>
      </c>
      <c r="V17" s="68" t="str">
        <f>IFERROR(VLOOKUP(INDEX(Validation!$O$22:$S$26, MATCH($R17,Validation!$M$22:$M$26,0),MATCH(K17,Validation!$O$20:$S$20,0)),Validation!$I$11:$J$35,2,FALSE), "")</f>
        <v/>
      </c>
      <c r="W17" s="68" t="str">
        <f>IFERROR(VLOOKUP(INDEX(Validation!$O$22:$S$26, MATCH($R17,Validation!$M$22:$M$26,0),MATCH(L17,Validation!$O$20:$S$20,0)),Validation!$I$11:$J$35,2,FALSE), "")</f>
        <v/>
      </c>
    </row>
    <row r="18" spans="1:23" x14ac:dyDescent="0.35">
      <c r="A18" s="99"/>
      <c r="B18" s="99"/>
      <c r="C18" s="99"/>
      <c r="D18" s="99"/>
      <c r="E18" s="99"/>
      <c r="F18" s="99"/>
      <c r="G18" s="99"/>
      <c r="H18" s="71"/>
      <c r="I18" s="71"/>
      <c r="J18" s="71"/>
      <c r="K18" s="71"/>
      <c r="L18" s="71"/>
      <c r="M18" s="42"/>
      <c r="N18" s="64"/>
      <c r="O18" s="76"/>
      <c r="P18" s="66"/>
      <c r="Q18" s="67"/>
      <c r="R18" s="68" t="str">
        <f>IFERROR(VLOOKUP(INDEX(Validation!$O$12:$S$16, MATCH(P18,Validation!$M$12:$M$16,0),MATCH($N18,Validation!$O$10:$S$10,0)),Validation!$F$11:$G$35,2,FALSE), "")</f>
        <v/>
      </c>
      <c r="S18" s="68" t="str">
        <f>IFERROR(VLOOKUP(INDEX(Validation!$O$22:$S$26, MATCH($R18,Validation!$M$22:$M$26,0),MATCH(H18,Validation!$O$20:$S$20,0)),Validation!$I$11:$J$35,2,FALSE), "")</f>
        <v/>
      </c>
      <c r="T18" s="68" t="str">
        <f>IFERROR(VLOOKUP(INDEX(Validation!$O$22:$S$26, MATCH($R18,Validation!$M$22:$M$26,0),MATCH(I18,Validation!$O$20:$S$20,0)),Validation!$I$11:$J$35,2,FALSE), "")</f>
        <v/>
      </c>
      <c r="U18" s="68" t="str">
        <f>IFERROR(VLOOKUP(INDEX(Validation!$O$22:$S$26, MATCH($R18,Validation!$M$22:$M$26,0),MATCH(J18,Validation!$O$20:$S$20,0)),Validation!$I$11:$J$35,2,FALSE), "")</f>
        <v/>
      </c>
      <c r="V18" s="68" t="str">
        <f>IFERROR(VLOOKUP(INDEX(Validation!$O$22:$S$26, MATCH($R18,Validation!$M$22:$M$26,0),MATCH(K18,Validation!$O$20:$S$20,0)),Validation!$I$11:$J$35,2,FALSE), "")</f>
        <v/>
      </c>
      <c r="W18" s="68" t="str">
        <f>IFERROR(VLOOKUP(INDEX(Validation!$O$22:$S$26, MATCH($R18,Validation!$M$22:$M$26,0),MATCH(L18,Validation!$O$20:$S$20,0)),Validation!$I$11:$J$35,2,FALSE), "")</f>
        <v/>
      </c>
    </row>
    <row r="19" spans="1:23" x14ac:dyDescent="0.35">
      <c r="A19" s="99"/>
      <c r="B19" s="99"/>
      <c r="C19" s="99"/>
      <c r="D19" s="99"/>
      <c r="E19" s="99"/>
      <c r="F19" s="99"/>
      <c r="G19" s="99"/>
      <c r="H19" s="71"/>
      <c r="I19" s="71"/>
      <c r="J19" s="71"/>
      <c r="K19" s="71"/>
      <c r="L19" s="71"/>
      <c r="M19" s="42"/>
      <c r="N19" s="64"/>
      <c r="O19" s="76"/>
      <c r="P19" s="66"/>
      <c r="Q19" s="67"/>
      <c r="R19" s="68" t="str">
        <f>IFERROR(VLOOKUP(INDEX(Validation!$O$12:$S$16, MATCH(P19,Validation!$M$12:$M$16,0),MATCH($N19,Validation!$O$10:$S$10,0)),Validation!$F$11:$G$35,2,FALSE), "")</f>
        <v/>
      </c>
      <c r="S19" s="68" t="str">
        <f>IFERROR(VLOOKUP(INDEX(Validation!$O$22:$S$26, MATCH($R19,Validation!$M$22:$M$26,0),MATCH(H19,Validation!$O$20:$S$20,0)),Validation!$I$11:$J$35,2,FALSE), "")</f>
        <v/>
      </c>
      <c r="T19" s="68" t="str">
        <f>IFERROR(VLOOKUP(INDEX(Validation!$O$22:$S$26, MATCH($R19,Validation!$M$22:$M$26,0),MATCH(I19,Validation!$O$20:$S$20,0)),Validation!$I$11:$J$35,2,FALSE), "")</f>
        <v/>
      </c>
      <c r="U19" s="68" t="str">
        <f>IFERROR(VLOOKUP(INDEX(Validation!$O$22:$S$26, MATCH($R19,Validation!$M$22:$M$26,0),MATCH(J19,Validation!$O$20:$S$20,0)),Validation!$I$11:$J$35,2,FALSE), "")</f>
        <v/>
      </c>
      <c r="V19" s="68" t="str">
        <f>IFERROR(VLOOKUP(INDEX(Validation!$O$22:$S$26, MATCH($R19,Validation!$M$22:$M$26,0),MATCH(K19,Validation!$O$20:$S$20,0)),Validation!$I$11:$J$35,2,FALSE), "")</f>
        <v/>
      </c>
      <c r="W19" s="68" t="str">
        <f>IFERROR(VLOOKUP(INDEX(Validation!$O$22:$S$26, MATCH($R19,Validation!$M$22:$M$26,0),MATCH(L19,Validation!$O$20:$S$20,0)),Validation!$I$11:$J$35,2,FALSE), "")</f>
        <v/>
      </c>
    </row>
    <row r="20" spans="1:23" x14ac:dyDescent="0.35">
      <c r="A20" s="99"/>
      <c r="B20" s="99"/>
      <c r="C20" s="99"/>
      <c r="D20" s="99"/>
      <c r="E20" s="99"/>
      <c r="F20" s="99"/>
      <c r="G20" s="99"/>
      <c r="H20" s="71"/>
      <c r="I20" s="71"/>
      <c r="J20" s="71"/>
      <c r="K20" s="71"/>
      <c r="L20" s="71"/>
      <c r="M20" s="42"/>
      <c r="N20" s="64"/>
      <c r="O20" s="76"/>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row>
    <row r="21" spans="1:23" x14ac:dyDescent="0.35">
      <c r="A21" s="99"/>
      <c r="B21" s="99"/>
      <c r="C21" s="99"/>
      <c r="D21" s="99"/>
      <c r="E21" s="99"/>
      <c r="F21" s="99"/>
      <c r="G21" s="99"/>
      <c r="H21" s="71"/>
      <c r="I21" s="71"/>
      <c r="J21" s="71"/>
      <c r="K21" s="71"/>
      <c r="L21" s="71"/>
      <c r="M21" s="42"/>
      <c r="N21" s="64"/>
      <c r="O21" s="76"/>
      <c r="P21" s="66"/>
      <c r="Q21" s="67"/>
      <c r="R21" s="68" t="str">
        <f>IFERROR(VLOOKUP(INDEX(Validation!$O$12:$S$16, MATCH(P21,Validation!$M$12:$M$16,0),MATCH($N21,Validation!$O$10:$S$10,0)),Validation!$F$11:$G$35,2,FALSE), "")</f>
        <v/>
      </c>
      <c r="S21" s="68" t="str">
        <f>IFERROR(VLOOKUP(INDEX(Validation!$O$22:$S$26, MATCH($R21,Validation!$M$22:$M$26,0),MATCH(H21,Validation!$O$20:$S$20,0)),Validation!$I$11:$J$35,2,FALSE), "")</f>
        <v/>
      </c>
      <c r="T21" s="68" t="str">
        <f>IFERROR(VLOOKUP(INDEX(Validation!$O$22:$S$26, MATCH($R21,Validation!$M$22:$M$26,0),MATCH(I21,Validation!$O$20:$S$20,0)),Validation!$I$11:$J$35,2,FALSE), "")</f>
        <v/>
      </c>
      <c r="U21" s="68" t="str">
        <f>IFERROR(VLOOKUP(INDEX(Validation!$O$22:$S$26, MATCH($R21,Validation!$M$22:$M$26,0),MATCH(J21,Validation!$O$20:$S$20,0)),Validation!$I$11:$J$35,2,FALSE), "")</f>
        <v/>
      </c>
      <c r="V21" s="68" t="str">
        <f>IFERROR(VLOOKUP(INDEX(Validation!$O$22:$S$26, MATCH($R21,Validation!$M$22:$M$26,0),MATCH(K21,Validation!$O$20:$S$20,0)),Validation!$I$11:$J$35,2,FALSE), "")</f>
        <v/>
      </c>
      <c r="W21" s="68" t="str">
        <f>IFERROR(VLOOKUP(INDEX(Validation!$O$22:$S$26, MATCH($R21,Validation!$M$22:$M$26,0),MATCH(L21,Validation!$O$20:$S$20,0)),Validation!$I$11:$J$35,2,FALSE), "")</f>
        <v/>
      </c>
    </row>
    <row r="22" spans="1:23" x14ac:dyDescent="0.35">
      <c r="A22" s="99"/>
      <c r="B22" s="99"/>
      <c r="C22" s="99"/>
      <c r="D22" s="99"/>
      <c r="E22" s="99"/>
      <c r="F22" s="99"/>
      <c r="G22" s="99"/>
      <c r="H22" s="71"/>
      <c r="I22" s="71"/>
      <c r="J22" s="71"/>
      <c r="K22" s="71"/>
      <c r="L22" s="71"/>
      <c r="M22" s="63"/>
      <c r="N22" s="64"/>
      <c r="O22" s="107"/>
      <c r="P22" s="66"/>
      <c r="Q22" s="67"/>
      <c r="S22" s="68" t="s">
        <v>96</v>
      </c>
      <c r="T22" s="68" t="s">
        <v>96</v>
      </c>
      <c r="U22" s="68" t="s">
        <v>96</v>
      </c>
      <c r="V22" s="68" t="s">
        <v>96</v>
      </c>
      <c r="W22" s="68" t="s">
        <v>96</v>
      </c>
    </row>
    <row r="23" spans="1:23" x14ac:dyDescent="0.35">
      <c r="A23" s="99"/>
      <c r="B23" s="99"/>
      <c r="C23" s="99"/>
      <c r="D23" s="99"/>
      <c r="E23" s="99"/>
      <c r="F23" s="99"/>
      <c r="G23" s="99"/>
      <c r="H23" s="71"/>
      <c r="I23" s="71"/>
      <c r="J23" s="71"/>
      <c r="K23" s="71"/>
      <c r="L23" s="71"/>
      <c r="M23" s="63"/>
      <c r="N23" s="64"/>
      <c r="O23" s="107"/>
      <c r="P23" s="66"/>
      <c r="Q23" s="67"/>
      <c r="S23" s="68" t="s">
        <v>96</v>
      </c>
      <c r="T23" s="68" t="s">
        <v>96</v>
      </c>
      <c r="U23" s="68" t="s">
        <v>96</v>
      </c>
      <c r="V23" s="68" t="s">
        <v>96</v>
      </c>
      <c r="W23" s="68" t="s">
        <v>96</v>
      </c>
    </row>
    <row r="24" spans="1:23" x14ac:dyDescent="0.35">
      <c r="A24" s="99"/>
      <c r="B24" s="99"/>
      <c r="C24" s="99"/>
      <c r="D24" s="99"/>
      <c r="E24" s="99"/>
      <c r="F24" s="99"/>
      <c r="G24" s="99"/>
      <c r="H24" s="71"/>
      <c r="I24" s="71"/>
      <c r="J24" s="71"/>
      <c r="K24" s="71"/>
      <c r="L24" s="71"/>
      <c r="M24" s="63"/>
      <c r="N24" s="64"/>
      <c r="O24" s="107"/>
      <c r="P24" s="66"/>
      <c r="Q24" s="67"/>
      <c r="S24" s="68" t="s">
        <v>96</v>
      </c>
      <c r="T24" s="68" t="s">
        <v>96</v>
      </c>
      <c r="U24" s="68" t="s">
        <v>96</v>
      </c>
      <c r="V24" s="68" t="s">
        <v>96</v>
      </c>
      <c r="W24" s="68" t="s">
        <v>96</v>
      </c>
    </row>
    <row r="25" spans="1:23" x14ac:dyDescent="0.35">
      <c r="A25" s="99"/>
      <c r="B25" s="99"/>
      <c r="C25" s="99"/>
      <c r="D25" s="99"/>
      <c r="E25" s="99"/>
      <c r="F25" s="99"/>
      <c r="G25" s="99"/>
      <c r="H25" s="71"/>
      <c r="I25" s="71"/>
      <c r="J25" s="71"/>
      <c r="K25" s="71"/>
      <c r="L25" s="71"/>
      <c r="M25" s="63"/>
      <c r="N25" s="64"/>
      <c r="O25" s="107"/>
      <c r="P25" s="66"/>
      <c r="Q25" s="67"/>
      <c r="S25" s="68" t="s">
        <v>96</v>
      </c>
      <c r="T25" s="68" t="s">
        <v>96</v>
      </c>
      <c r="U25" s="68" t="s">
        <v>96</v>
      </c>
      <c r="V25" s="68" t="s">
        <v>96</v>
      </c>
      <c r="W25" s="68" t="s">
        <v>96</v>
      </c>
    </row>
    <row r="26" spans="1:23" x14ac:dyDescent="0.35">
      <c r="A26" s="99"/>
      <c r="B26" s="99"/>
      <c r="C26" s="99"/>
      <c r="D26" s="99"/>
      <c r="E26" s="99"/>
      <c r="F26" s="99"/>
      <c r="G26" s="99"/>
      <c r="H26" s="71"/>
      <c r="I26" s="71"/>
      <c r="J26" s="71"/>
      <c r="K26" s="71"/>
      <c r="L26" s="71"/>
      <c r="M26" s="63"/>
      <c r="N26" s="64"/>
      <c r="O26" s="107"/>
      <c r="P26" s="66"/>
      <c r="Q26" s="67"/>
      <c r="S26" s="68" t="s">
        <v>96</v>
      </c>
      <c r="T26" s="68" t="s">
        <v>96</v>
      </c>
      <c r="U26" s="68" t="s">
        <v>96</v>
      </c>
      <c r="V26" s="68" t="s">
        <v>96</v>
      </c>
      <c r="W26" s="68" t="s">
        <v>96</v>
      </c>
    </row>
    <row r="27" spans="1:23" x14ac:dyDescent="0.35">
      <c r="A27" s="99"/>
      <c r="B27" s="99"/>
      <c r="C27" s="99"/>
      <c r="D27" s="99"/>
      <c r="E27" s="99"/>
      <c r="F27" s="99"/>
      <c r="G27" s="99"/>
      <c r="H27" s="71"/>
      <c r="I27" s="71"/>
      <c r="J27" s="71"/>
      <c r="K27" s="71"/>
      <c r="L27" s="71"/>
      <c r="M27" s="63"/>
      <c r="N27" s="64"/>
      <c r="O27" s="107"/>
      <c r="P27" s="66"/>
      <c r="Q27" s="67"/>
      <c r="S27" s="68" t="s">
        <v>96</v>
      </c>
      <c r="T27" s="68" t="s">
        <v>96</v>
      </c>
      <c r="U27" s="68" t="s">
        <v>96</v>
      </c>
      <c r="V27" s="68" t="s">
        <v>96</v>
      </c>
      <c r="W27" s="68" t="s">
        <v>96</v>
      </c>
    </row>
    <row r="28" spans="1:23" x14ac:dyDescent="0.35">
      <c r="A28" s="99"/>
      <c r="B28" s="99"/>
      <c r="C28" s="99"/>
      <c r="D28" s="99"/>
      <c r="E28" s="99"/>
      <c r="F28" s="99"/>
      <c r="G28" s="99"/>
      <c r="H28" s="71"/>
      <c r="I28" s="71"/>
      <c r="J28" s="71"/>
      <c r="K28" s="71"/>
      <c r="L28" s="71"/>
      <c r="M28" s="63"/>
      <c r="N28" s="64"/>
      <c r="O28" s="107"/>
      <c r="P28" s="66"/>
      <c r="Q28" s="67"/>
      <c r="S28" s="68" t="s">
        <v>96</v>
      </c>
      <c r="T28" s="68" t="s">
        <v>96</v>
      </c>
      <c r="U28" s="68" t="s">
        <v>96</v>
      </c>
      <c r="V28" s="68" t="s">
        <v>96</v>
      </c>
      <c r="W28" s="68" t="s">
        <v>96</v>
      </c>
    </row>
    <row r="29" spans="1:23" x14ac:dyDescent="0.35">
      <c r="A29" s="99"/>
      <c r="B29" s="99"/>
      <c r="C29" s="99"/>
      <c r="D29" s="99"/>
      <c r="E29" s="99"/>
      <c r="F29" s="99"/>
      <c r="G29" s="99"/>
      <c r="H29" s="71"/>
      <c r="I29" s="71"/>
      <c r="J29" s="71"/>
      <c r="K29" s="71"/>
      <c r="L29" s="71"/>
      <c r="M29" s="63"/>
      <c r="N29" s="64"/>
      <c r="O29" s="107"/>
      <c r="P29" s="66"/>
      <c r="Q29" s="67"/>
      <c r="S29" s="68" t="s">
        <v>96</v>
      </c>
      <c r="T29" s="68" t="s">
        <v>96</v>
      </c>
      <c r="U29" s="68" t="s">
        <v>96</v>
      </c>
      <c r="V29" s="68" t="s">
        <v>96</v>
      </c>
      <c r="W29" s="68" t="s">
        <v>96</v>
      </c>
    </row>
    <row r="30" spans="1:23" x14ac:dyDescent="0.35">
      <c r="A30" s="99"/>
      <c r="B30" s="99"/>
      <c r="C30" s="99"/>
      <c r="D30" s="99"/>
      <c r="E30" s="99"/>
      <c r="F30" s="99"/>
      <c r="G30" s="99"/>
      <c r="H30" s="71"/>
      <c r="I30" s="71"/>
      <c r="J30" s="71"/>
      <c r="K30" s="71"/>
      <c r="L30" s="71"/>
      <c r="M30" s="63"/>
      <c r="N30" s="64"/>
      <c r="O30" s="107"/>
      <c r="P30" s="66"/>
      <c r="Q30" s="67"/>
      <c r="S30" s="68" t="s">
        <v>96</v>
      </c>
      <c r="T30" s="68" t="s">
        <v>96</v>
      </c>
      <c r="U30" s="68" t="s">
        <v>96</v>
      </c>
      <c r="V30" s="68" t="s">
        <v>96</v>
      </c>
      <c r="W30" s="68" t="s">
        <v>96</v>
      </c>
    </row>
    <row r="31" spans="1:23" x14ac:dyDescent="0.35">
      <c r="A31" s="99"/>
      <c r="B31" s="99"/>
      <c r="C31" s="99"/>
      <c r="D31" s="99"/>
      <c r="E31" s="99"/>
      <c r="F31" s="99"/>
      <c r="G31" s="99"/>
      <c r="H31" s="71"/>
      <c r="I31" s="71"/>
      <c r="J31" s="71"/>
      <c r="K31" s="71"/>
      <c r="L31" s="71"/>
      <c r="M31" s="63"/>
      <c r="N31" s="64"/>
      <c r="O31" s="107"/>
      <c r="P31" s="66"/>
      <c r="Q31" s="67"/>
      <c r="S31" s="68" t="s">
        <v>96</v>
      </c>
      <c r="T31" s="68" t="s">
        <v>96</v>
      </c>
      <c r="U31" s="68" t="s">
        <v>96</v>
      </c>
      <c r="V31" s="68" t="s">
        <v>96</v>
      </c>
      <c r="W31" s="68" t="s">
        <v>96</v>
      </c>
    </row>
    <row r="32" spans="1:23" x14ac:dyDescent="0.35">
      <c r="A32" s="99"/>
      <c r="B32" s="99"/>
      <c r="C32" s="99"/>
      <c r="D32" s="99"/>
      <c r="E32" s="99"/>
      <c r="F32" s="99"/>
      <c r="G32" s="99"/>
      <c r="H32" s="71"/>
      <c r="I32" s="71"/>
      <c r="J32" s="71"/>
      <c r="K32" s="71"/>
      <c r="L32" s="71"/>
      <c r="M32" s="63"/>
      <c r="N32" s="64"/>
      <c r="O32" s="107"/>
      <c r="P32" s="66"/>
      <c r="Q32" s="67"/>
      <c r="S32" s="68" t="s">
        <v>96</v>
      </c>
      <c r="T32" s="68" t="s">
        <v>96</v>
      </c>
      <c r="U32" s="68" t="s">
        <v>96</v>
      </c>
      <c r="V32" s="68" t="s">
        <v>96</v>
      </c>
      <c r="W32" s="68" t="s">
        <v>96</v>
      </c>
    </row>
    <row r="33" spans="1:23" x14ac:dyDescent="0.35">
      <c r="A33" s="99"/>
      <c r="B33" s="99"/>
      <c r="C33" s="99"/>
      <c r="D33" s="99"/>
      <c r="E33" s="99"/>
      <c r="F33" s="99"/>
      <c r="G33" s="99"/>
      <c r="H33" s="71"/>
      <c r="I33" s="71"/>
      <c r="J33" s="71"/>
      <c r="K33" s="71"/>
      <c r="L33" s="71"/>
      <c r="M33" s="63"/>
      <c r="N33" s="64"/>
      <c r="O33" s="107"/>
      <c r="P33" s="66"/>
      <c r="Q33" s="67"/>
      <c r="S33" s="68" t="s">
        <v>96</v>
      </c>
      <c r="T33" s="68" t="s">
        <v>96</v>
      </c>
      <c r="U33" s="68" t="s">
        <v>96</v>
      </c>
      <c r="V33" s="68" t="s">
        <v>96</v>
      </c>
      <c r="W33" s="68" t="s">
        <v>96</v>
      </c>
    </row>
    <row r="34" spans="1:23" x14ac:dyDescent="0.35">
      <c r="A34" s="99"/>
      <c r="B34" s="99"/>
      <c r="C34" s="99"/>
      <c r="D34" s="99"/>
      <c r="E34" s="99"/>
      <c r="F34" s="99"/>
      <c r="G34" s="99"/>
      <c r="H34" s="71"/>
      <c r="I34" s="71"/>
      <c r="J34" s="71"/>
      <c r="K34" s="71"/>
      <c r="L34" s="71"/>
      <c r="M34" s="63"/>
      <c r="N34" s="64"/>
      <c r="O34" s="107"/>
      <c r="P34" s="66"/>
      <c r="Q34" s="67"/>
      <c r="S34" s="68" t="s">
        <v>96</v>
      </c>
      <c r="T34" s="68" t="s">
        <v>96</v>
      </c>
      <c r="U34" s="68" t="s">
        <v>96</v>
      </c>
      <c r="V34" s="68" t="s">
        <v>96</v>
      </c>
      <c r="W34" s="68" t="s">
        <v>96</v>
      </c>
    </row>
  </sheetData>
  <mergeCells count="18">
    <mergeCell ref="P4:P5"/>
    <mergeCell ref="Q4:Q5"/>
    <mergeCell ref="A4:A5"/>
    <mergeCell ref="B4:B5"/>
    <mergeCell ref="C4:C5"/>
    <mergeCell ref="E4:E5"/>
    <mergeCell ref="F4:F5"/>
    <mergeCell ref="G4:G5"/>
    <mergeCell ref="D4:D5"/>
    <mergeCell ref="H4:L4"/>
    <mergeCell ref="M4:M5"/>
    <mergeCell ref="N4:N5"/>
    <mergeCell ref="O4:O5"/>
    <mergeCell ref="R4:R5"/>
    <mergeCell ref="S4:W4"/>
    <mergeCell ref="X4:X5"/>
    <mergeCell ref="Y4:Y5"/>
    <mergeCell ref="Z4:Z5"/>
  </mergeCells>
  <phoneticPr fontId="16" type="noConversion"/>
  <conditionalFormatting sqref="R6:R21">
    <cfRule type="expression" dxfId="210" priority="1">
      <formula>R6= "Extreme"</formula>
    </cfRule>
    <cfRule type="expression" dxfId="209" priority="2">
      <formula>R6= "High"</formula>
    </cfRule>
    <cfRule type="expression" dxfId="208" priority="3">
      <formula>R6= "Moderate"</formula>
    </cfRule>
    <cfRule type="expression" dxfId="207" priority="4">
      <formula>R6= "Low"</formula>
    </cfRule>
  </conditionalFormatting>
  <conditionalFormatting sqref="S6:W21">
    <cfRule type="expression" dxfId="206" priority="6">
      <formula>S6= "Very High"</formula>
    </cfRule>
    <cfRule type="expression" dxfId="205" priority="7">
      <formula>S6= "High"</formula>
    </cfRule>
    <cfRule type="expression" dxfId="204" priority="8">
      <formula>S6= "Moderate"</formula>
    </cfRule>
    <cfRule type="expression" dxfId="203" priority="9">
      <formula>S6= "Low"</formula>
    </cfRule>
  </conditionalFormatting>
  <conditionalFormatting sqref="S6:W34">
    <cfRule type="expression" dxfId="202" priority="5">
      <formula>S6="Very low"</formula>
    </cfRule>
  </conditionalFormatting>
  <conditionalFormatting sqref="S22:W34">
    <cfRule type="expression" dxfId="201" priority="10">
      <formula>S22= "Extreme"</formula>
    </cfRule>
    <cfRule type="expression" dxfId="200" priority="11">
      <formula>S22= "High"</formula>
    </cfRule>
    <cfRule type="expression" dxfId="199" priority="12">
      <formula>S22= "Moderate"</formula>
    </cfRule>
    <cfRule type="expression" dxfId="198" priority="13">
      <formula>S22= "Low"</formula>
    </cfRule>
  </conditionalFormatting>
  <pageMargins left="0.70866141732283472" right="0.70866141732283472" top="0.74803149606299213" bottom="0.74803149606299213" header="0.31496062992125984" footer="0.31496062992125984"/>
  <pageSetup paperSize="8" scale="54"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DC1562D-EE29-4EA4-9331-F48B1CF7FAF8}">
          <x14:formula1>
            <xm:f>Validation!$B$4:$B$7</xm:f>
          </x14:formula1>
          <xm:sqref>H22:L34</xm:sqref>
        </x14:dataValidation>
        <x14:dataValidation type="list" allowBlank="1" showInputMessage="1" showErrorMessage="1" xr:uid="{E75799E1-DBA3-4ED0-AF06-3CC7848F129A}">
          <x14:formula1>
            <xm:f>Validation!$B$25:$B$28</xm:f>
          </x14:formula1>
          <xm:sqref>N22:N34</xm:sqref>
        </x14:dataValidation>
        <x14:dataValidation type="list" allowBlank="1" showInputMessage="1" showErrorMessage="1" xr:uid="{96CBD6A4-1DE8-42D0-96C1-015F0AA7288C}">
          <x14:formula1>
            <xm:f>Validation!$B$19:$B$22</xm:f>
          </x14:formula1>
          <xm:sqref>P22:P34</xm:sqref>
        </x14:dataValidation>
        <x14:dataValidation type="list" allowBlank="1" showInputMessage="1" showErrorMessage="1" xr:uid="{62EC607C-AF60-49AA-B706-73D23A1F8005}">
          <x14:formula1>
            <xm:f>Validation!$B$18:$B$22</xm:f>
          </x14:formula1>
          <xm:sqref>P15:P21 P6:P14</xm:sqref>
        </x14:dataValidation>
        <x14:dataValidation type="list" allowBlank="1" showInputMessage="1" showErrorMessage="1" xr:uid="{93E47AF4-D57D-448F-98B6-DDBC6739BB70}">
          <x14:formula1>
            <xm:f>Validation!$B$25:$B$29</xm:f>
          </x14:formula1>
          <xm:sqref>N15:N21 N6:N14</xm:sqref>
        </x14:dataValidation>
        <x14:dataValidation type="list" allowBlank="1" showInputMessage="1" showErrorMessage="1" xr:uid="{95D589A5-F3E7-4AFD-9576-2C565254E991}">
          <x14:formula1>
            <xm:f>Validation!$B$4:$B$8</xm:f>
          </x14:formula1>
          <xm:sqref>H15:L21 H6:L14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8FE2-2FB6-42CB-BC59-2EE5B8B5E48B}">
  <sheetPr>
    <tabColor rgb="FF7030A0"/>
    <pageSetUpPr fitToPage="1"/>
  </sheetPr>
  <dimension ref="A1:BI34"/>
  <sheetViews>
    <sheetView showGridLines="0" showRuler="0" view="pageBreakPreview" zoomScale="110" zoomScaleNormal="55" zoomScaleSheetLayoutView="110" workbookViewId="0">
      <pane xSplit="7" ySplit="5" topLeftCell="H11" activePane="bottomRight" state="frozen"/>
      <selection activeCell="J15" sqref="J15"/>
      <selection pane="topRight" activeCell="J15" sqref="J15"/>
      <selection pane="bottomLeft" activeCell="J15" sqref="J15"/>
      <selection pane="bottomRight" activeCell="A11" sqref="A11"/>
    </sheetView>
  </sheetViews>
  <sheetFormatPr defaultColWidth="9.26953125" defaultRowHeight="14.5" x14ac:dyDescent="0.35"/>
  <cols>
    <col min="1" max="1" width="7.453125" style="44" customWidth="1"/>
    <col min="2" max="2" width="9.453125" style="44" hidden="1" customWidth="1"/>
    <col min="3" max="3" width="13.26953125" style="44" customWidth="1"/>
    <col min="4" max="4" width="13.26953125" style="44" hidden="1" customWidth="1"/>
    <col min="5" max="5" width="13.26953125" style="44" customWidth="1"/>
    <col min="6" max="6" width="18.453125" style="44" customWidth="1"/>
    <col min="7" max="7" width="45.54296875" style="44" customWidth="1"/>
    <col min="8" max="12" width="9.26953125" style="81" customWidth="1"/>
    <col min="13" max="13" width="35.54296875" style="44" customWidth="1"/>
    <col min="14" max="14" width="11.453125" style="81" customWidth="1"/>
    <col min="15" max="15" width="29" style="44" customWidth="1"/>
    <col min="16" max="16" width="12.453125" style="81" customWidth="1"/>
    <col min="17" max="17" width="36.453125" style="44" customWidth="1"/>
    <col min="18" max="18" width="14.7265625" style="73" hidden="1" customWidth="1"/>
    <col min="19" max="23" width="10.26953125" style="73" customWidth="1"/>
    <col min="24" max="24" width="15.54296875" style="50" hidden="1" customWidth="1"/>
    <col min="25" max="26" width="17.26953125" style="50" hidden="1" customWidth="1"/>
    <col min="27" max="16384" width="9.26953125" style="50"/>
  </cols>
  <sheetData>
    <row r="1" spans="1:61" ht="27" customHeight="1" x14ac:dyDescent="0.35">
      <c r="A1" s="102" t="s">
        <v>4</v>
      </c>
      <c r="B1" s="103"/>
      <c r="C1" s="103"/>
      <c r="D1" s="103"/>
      <c r="E1" s="103"/>
      <c r="F1" s="103"/>
      <c r="G1" s="103"/>
      <c r="M1" s="214"/>
      <c r="N1" s="82"/>
      <c r="O1" s="45"/>
      <c r="P1" s="82"/>
      <c r="Q1" s="45"/>
      <c r="R1" s="46"/>
      <c r="S1" s="47"/>
      <c r="T1" s="48"/>
      <c r="U1" s="48"/>
      <c r="V1" s="48"/>
      <c r="W1" s="49"/>
    </row>
    <row r="2" spans="1:61" ht="23.5" x14ac:dyDescent="0.35">
      <c r="A2" s="105" t="s">
        <v>5</v>
      </c>
      <c r="B2" s="105"/>
      <c r="C2" s="103"/>
      <c r="D2" s="103"/>
      <c r="E2" s="103"/>
      <c r="F2" s="103"/>
      <c r="G2" s="103"/>
      <c r="M2" s="45"/>
      <c r="N2" s="82"/>
      <c r="O2" s="45"/>
      <c r="P2" s="82"/>
      <c r="Q2" s="45"/>
      <c r="R2" s="46"/>
      <c r="S2" s="47"/>
      <c r="T2" s="48"/>
      <c r="U2" s="48"/>
      <c r="V2" s="48"/>
      <c r="W2" s="49"/>
    </row>
    <row r="3" spans="1:61" ht="19.5" customHeight="1" x14ac:dyDescent="0.35">
      <c r="A3" s="106" t="s">
        <v>154</v>
      </c>
      <c r="B3" s="103"/>
      <c r="C3" s="103"/>
      <c r="D3" s="103"/>
      <c r="E3" s="103"/>
      <c r="F3" s="103"/>
      <c r="G3" s="103"/>
      <c r="M3" s="45"/>
      <c r="N3" s="82"/>
      <c r="O3" s="45"/>
      <c r="P3" s="82"/>
      <c r="Q3" s="45"/>
      <c r="R3" s="46"/>
      <c r="S3" s="47"/>
      <c r="T3" s="48"/>
      <c r="U3" s="48"/>
      <c r="V3" s="48"/>
      <c r="W3" s="49"/>
    </row>
    <row r="4" spans="1:61" ht="25.5" customHeight="1" x14ac:dyDescent="0.35">
      <c r="A4" s="227" t="s">
        <v>7</v>
      </c>
      <c r="B4" s="227" t="s">
        <v>8</v>
      </c>
      <c r="C4" s="227" t="s">
        <v>9</v>
      </c>
      <c r="D4" s="225" t="s">
        <v>98</v>
      </c>
      <c r="E4" s="227" t="s">
        <v>10</v>
      </c>
      <c r="F4" s="227" t="s">
        <v>11</v>
      </c>
      <c r="G4" s="225" t="s">
        <v>12</v>
      </c>
      <c r="H4" s="217" t="s">
        <v>13</v>
      </c>
      <c r="I4" s="217"/>
      <c r="J4" s="217"/>
      <c r="K4" s="217"/>
      <c r="L4" s="217"/>
      <c r="M4" s="218" t="s">
        <v>14</v>
      </c>
      <c r="N4" s="218" t="s">
        <v>15</v>
      </c>
      <c r="O4" s="218" t="s">
        <v>16</v>
      </c>
      <c r="P4" s="218" t="s">
        <v>17</v>
      </c>
      <c r="Q4" s="218" t="s">
        <v>18</v>
      </c>
      <c r="R4" s="220" t="s">
        <v>19</v>
      </c>
      <c r="S4" s="222" t="s">
        <v>20</v>
      </c>
      <c r="T4" s="223"/>
      <c r="U4" s="223"/>
      <c r="V4" s="223"/>
      <c r="W4" s="224"/>
      <c r="X4" s="215" t="s">
        <v>21</v>
      </c>
      <c r="Y4" s="215" t="s">
        <v>22</v>
      </c>
      <c r="Z4" s="215" t="s">
        <v>23</v>
      </c>
    </row>
    <row r="5" spans="1:61" ht="39" customHeight="1" x14ac:dyDescent="0.35">
      <c r="A5" s="227"/>
      <c r="B5" s="227"/>
      <c r="C5" s="227"/>
      <c r="D5" s="226"/>
      <c r="E5" s="227"/>
      <c r="F5" s="227"/>
      <c r="G5" s="226"/>
      <c r="H5" s="55" t="s">
        <v>24</v>
      </c>
      <c r="I5" s="55" t="s">
        <v>25</v>
      </c>
      <c r="J5" s="55" t="s">
        <v>26</v>
      </c>
      <c r="K5" s="55" t="s">
        <v>27</v>
      </c>
      <c r="L5" s="55" t="s">
        <v>28</v>
      </c>
      <c r="M5" s="219"/>
      <c r="N5" s="219"/>
      <c r="O5" s="219"/>
      <c r="P5" s="219"/>
      <c r="Q5" s="219"/>
      <c r="R5" s="221"/>
      <c r="S5" s="58" t="s">
        <v>24</v>
      </c>
      <c r="T5" s="58" t="s">
        <v>25</v>
      </c>
      <c r="U5" s="58" t="s">
        <v>26</v>
      </c>
      <c r="V5" s="58" t="s">
        <v>27</v>
      </c>
      <c r="W5" s="58" t="s">
        <v>28</v>
      </c>
      <c r="X5" s="216"/>
      <c r="Y5" s="216"/>
      <c r="Z5" s="216"/>
    </row>
    <row r="6" spans="1:61" ht="173.25" customHeight="1" x14ac:dyDescent="0.35">
      <c r="A6" s="140" t="s">
        <v>155</v>
      </c>
      <c r="B6" s="141" t="s">
        <v>30</v>
      </c>
      <c r="C6" s="168" t="s">
        <v>156</v>
      </c>
      <c r="D6" s="172"/>
      <c r="E6" s="141" t="s">
        <v>90</v>
      </c>
      <c r="F6" s="169" t="s">
        <v>1172</v>
      </c>
      <c r="G6" s="144" t="s">
        <v>157</v>
      </c>
      <c r="H6" s="71" t="s">
        <v>34</v>
      </c>
      <c r="I6" s="71" t="s">
        <v>34</v>
      </c>
      <c r="J6" s="71" t="s">
        <v>34</v>
      </c>
      <c r="K6" s="71" t="s">
        <v>35</v>
      </c>
      <c r="L6" s="71" t="s">
        <v>51</v>
      </c>
      <c r="M6" s="42" t="s">
        <v>158</v>
      </c>
      <c r="N6" s="64" t="s">
        <v>159</v>
      </c>
      <c r="O6" s="79" t="s">
        <v>160</v>
      </c>
      <c r="P6" s="66" t="s">
        <v>161</v>
      </c>
      <c r="Q6" s="80" t="s">
        <v>162</v>
      </c>
      <c r="R6" s="68" t="str">
        <f>IFERROR(VLOOKUP(INDEX(Validation!$O$12:$S$16, MATCH(P6,Validation!$M$12:$M$16,0),MATCH($N6,Validation!$O$10:$S$10,0)),Validation!$F$11:$G$35,2,FALSE), "")</f>
        <v>Extreme</v>
      </c>
      <c r="S6" s="68" t="str">
        <f>IFERROR(VLOOKUP(INDEX(Validation!$O$22:$S$26, MATCH($R6,Validation!$M$22:$M$26,0),MATCH(H6,Validation!$O$20:$S$20,0)),Validation!$I$11:$J$35,2,FALSE), "")</f>
        <v>High</v>
      </c>
      <c r="T6" s="68" t="str">
        <f>IFERROR(VLOOKUP(INDEX(Validation!$O$22:$S$26, MATCH($R6,Validation!$M$22:$M$26,0),MATCH(I6,Validation!$O$20:$S$20,0)),Validation!$I$11:$J$35,2,FALSE), "")</f>
        <v>High</v>
      </c>
      <c r="U6" s="68" t="str">
        <f>IFERROR(VLOOKUP(INDEX(Validation!$O$22:$S$26, MATCH($R6,Validation!$M$22:$M$26,0),MATCH(J6,Validation!$O$20:$S$20,0)),Validation!$I$11:$J$35,2,FALSE), "")</f>
        <v>High</v>
      </c>
      <c r="V6" s="68" t="str">
        <f>IFERROR(VLOOKUP(INDEX(Validation!$O$22:$S$26, MATCH($R6,Validation!$M$22:$M$26,0),MATCH(K6,Validation!$O$20:$S$20,0)),Validation!$I$11:$J$35,2,FALSE), "")</f>
        <v>Very High</v>
      </c>
      <c r="W6" s="68" t="str">
        <f>IFERROR(VLOOKUP(INDEX(Validation!$O$22:$S$26, MATCH($R6,Validation!$M$22:$M$26,0),MATCH(L6,Validation!$O$20:$S$20,0)),Validation!$I$11:$J$35,2,FALSE), "")</f>
        <v>Very High</v>
      </c>
    </row>
    <row r="7" spans="1:61" ht="174" customHeight="1" x14ac:dyDescent="0.35">
      <c r="A7" s="145" t="s">
        <v>163</v>
      </c>
      <c r="B7" s="146" t="s">
        <v>30</v>
      </c>
      <c r="C7" s="146" t="s">
        <v>164</v>
      </c>
      <c r="D7" s="173" t="s">
        <v>165</v>
      </c>
      <c r="E7" s="146" t="s">
        <v>166</v>
      </c>
      <c r="F7" s="148" t="s">
        <v>167</v>
      </c>
      <c r="G7" s="149" t="s">
        <v>1125</v>
      </c>
      <c r="H7" s="71" t="s">
        <v>34</v>
      </c>
      <c r="I7" s="71" t="s">
        <v>35</v>
      </c>
      <c r="J7" s="71" t="s">
        <v>35</v>
      </c>
      <c r="K7" s="71" t="s">
        <v>51</v>
      </c>
      <c r="L7" s="71" t="s">
        <v>51</v>
      </c>
      <c r="M7" s="42" t="s">
        <v>168</v>
      </c>
      <c r="N7" s="64" t="s">
        <v>34</v>
      </c>
      <c r="O7" s="79" t="s">
        <v>169</v>
      </c>
      <c r="P7" s="66" t="s">
        <v>38</v>
      </c>
      <c r="Q7" s="80" t="s">
        <v>170</v>
      </c>
      <c r="R7" s="68" t="str">
        <f>IFERROR(VLOOKUP(INDEX(Validation!$O$12:$S$16, MATCH(P7,Validation!$M$12:$M$16,0),MATCH($N7,Validation!$O$10:$S$10,0)),Validation!$F$11:$G$35,2,FALSE), "")</f>
        <v>Moderate</v>
      </c>
      <c r="S7" s="68" t="str">
        <f>IFERROR(VLOOKUP(INDEX(Validation!$O$22:$S$26, MATCH($R7,Validation!$M$22:$M$26,0),MATCH(H7,Validation!$O$20:$S$20,0)),Validation!$I$11:$J$35,2,FALSE), "")</f>
        <v>Moderate</v>
      </c>
      <c r="T7" s="68" t="str">
        <f>IFERROR(VLOOKUP(INDEX(Validation!$O$22:$S$26, MATCH($R7,Validation!$M$22:$M$26,0),MATCH(I7,Validation!$O$20:$S$20,0)),Validation!$I$11:$J$35,2,FALSE), "")</f>
        <v>Moderate</v>
      </c>
      <c r="U7" s="68" t="str">
        <f>IFERROR(VLOOKUP(INDEX(Validation!$O$22:$S$26, MATCH($R7,Validation!$M$22:$M$26,0),MATCH(J7,Validation!$O$20:$S$20,0)),Validation!$I$11:$J$35,2,FALSE), "")</f>
        <v>Moderate</v>
      </c>
      <c r="V7" s="68" t="str">
        <f>IFERROR(VLOOKUP(INDEX(Validation!$O$22:$S$26, MATCH($R7,Validation!$M$22:$M$26,0),MATCH(K7,Validation!$O$20:$S$20,0)),Validation!$I$11:$J$35,2,FALSE), "")</f>
        <v>High</v>
      </c>
      <c r="W7" s="68" t="str">
        <f>IFERROR(VLOOKUP(INDEX(Validation!$O$22:$S$26, MATCH($R7,Validation!$M$22:$M$26,0),MATCH(L7,Validation!$O$20:$S$20,0)),Validation!$I$11:$J$35,2,FALSE), "")</f>
        <v>High</v>
      </c>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row>
    <row r="8" spans="1:61" ht="144.75" customHeight="1" x14ac:dyDescent="0.35">
      <c r="A8" s="171" t="s">
        <v>171</v>
      </c>
      <c r="B8" s="150" t="s">
        <v>30</v>
      </c>
      <c r="C8" s="150" t="s">
        <v>172</v>
      </c>
      <c r="D8" s="176"/>
      <c r="E8" s="150" t="s">
        <v>90</v>
      </c>
      <c r="F8" s="151" t="s">
        <v>173</v>
      </c>
      <c r="G8" s="152" t="s">
        <v>174</v>
      </c>
      <c r="H8" s="71" t="s">
        <v>34</v>
      </c>
      <c r="I8" s="71" t="s">
        <v>35</v>
      </c>
      <c r="J8" s="71" t="s">
        <v>35</v>
      </c>
      <c r="K8" s="71" t="s">
        <v>51</v>
      </c>
      <c r="L8" s="71" t="s">
        <v>51</v>
      </c>
      <c r="M8" s="42" t="s">
        <v>175</v>
      </c>
      <c r="N8" s="136" t="s">
        <v>35</v>
      </c>
      <c r="O8" s="79" t="s">
        <v>176</v>
      </c>
      <c r="P8" s="137" t="s">
        <v>38</v>
      </c>
      <c r="Q8" s="80" t="s">
        <v>177</v>
      </c>
      <c r="R8" s="68" t="str">
        <f>IFERROR(VLOOKUP(INDEX(Validation!$O$12:$S$16, MATCH(P8,Validation!$M$12:$M$16,0),MATCH($N8,Validation!$O$10:$S$10,0)),Validation!$F$11:$G$35,2,FALSE), "")</f>
        <v>High</v>
      </c>
      <c r="S8" s="68" t="str">
        <f>IFERROR(VLOOKUP(INDEX(Validation!$O$22:$S$26, MATCH($R8,Validation!$M$22:$M$26,0),MATCH(H8,Validation!$O$20:$S$20,0)),Validation!$I$11:$J$35,2,FALSE), "")</f>
        <v>Moderate</v>
      </c>
      <c r="T8" s="68" t="str">
        <f>IFERROR(VLOOKUP(INDEX(Validation!$O$22:$S$26, MATCH($R8,Validation!$M$22:$M$26,0),MATCH(I8,Validation!$O$20:$S$20,0)),Validation!$I$11:$J$35,2,FALSE), "")</f>
        <v>High</v>
      </c>
      <c r="U8" s="68" t="str">
        <f>IFERROR(VLOOKUP(INDEX(Validation!$O$22:$S$26, MATCH($R8,Validation!$M$22:$M$26,0),MATCH(J8,Validation!$O$20:$S$20,0)),Validation!$I$11:$J$35,2,FALSE), "")</f>
        <v>High</v>
      </c>
      <c r="V8" s="68" t="str">
        <f>IFERROR(VLOOKUP(INDEX(Validation!$O$22:$S$26, MATCH($R8,Validation!$M$22:$M$26,0),MATCH(K8,Validation!$O$20:$S$20,0)),Validation!$I$11:$J$35,2,FALSE), "")</f>
        <v>Very High</v>
      </c>
      <c r="W8" s="68" t="str">
        <f>IFERROR(VLOOKUP(INDEX(Validation!$O$22:$S$26, MATCH($R8,Validation!$M$22:$M$26,0),MATCH(L8,Validation!$O$20:$S$20,0)),Validation!$I$11:$J$35,2,FALSE), "")</f>
        <v>Very High</v>
      </c>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row>
    <row r="9" spans="1:61" ht="234.75" customHeight="1" x14ac:dyDescent="0.35">
      <c r="A9" s="145" t="s">
        <v>178</v>
      </c>
      <c r="B9" s="146" t="s">
        <v>30</v>
      </c>
      <c r="C9" s="146" t="s">
        <v>179</v>
      </c>
      <c r="D9" s="173"/>
      <c r="E9" s="146" t="s">
        <v>180</v>
      </c>
      <c r="F9" s="148" t="s">
        <v>181</v>
      </c>
      <c r="G9" s="149" t="s">
        <v>182</v>
      </c>
      <c r="H9" s="71" t="s">
        <v>34</v>
      </c>
      <c r="I9" s="71" t="s">
        <v>35</v>
      </c>
      <c r="J9" s="71" t="s">
        <v>35</v>
      </c>
      <c r="K9" s="71" t="s">
        <v>51</v>
      </c>
      <c r="L9" s="71" t="s">
        <v>51</v>
      </c>
      <c r="M9" s="42" t="s">
        <v>183</v>
      </c>
      <c r="N9" s="64" t="s">
        <v>159</v>
      </c>
      <c r="O9" s="79" t="s">
        <v>184</v>
      </c>
      <c r="P9" s="66" t="s">
        <v>161</v>
      </c>
      <c r="Q9" s="80" t="s">
        <v>185</v>
      </c>
      <c r="R9" s="68" t="str">
        <f>IFERROR(VLOOKUP(INDEX(Validation!$O$12:$S$16, MATCH(P9,Validation!$M$12:$M$16,0),MATCH($N9,Validation!$O$10:$S$10,0)),Validation!$F$11:$G$35,2,FALSE), "")</f>
        <v>Extreme</v>
      </c>
      <c r="S9" s="68" t="str">
        <f>IFERROR(VLOOKUP(INDEX(Validation!$O$22:$S$26, MATCH($R9,Validation!$M$22:$M$26,0),MATCH(H9,Validation!$O$20:$S$20,0)),Validation!$I$11:$J$35,2,FALSE), "")</f>
        <v>High</v>
      </c>
      <c r="T9" s="68" t="str">
        <f>IFERROR(VLOOKUP(INDEX(Validation!$O$22:$S$26, MATCH($R9,Validation!$M$22:$M$26,0),MATCH(I9,Validation!$O$20:$S$20,0)),Validation!$I$11:$J$35,2,FALSE), "")</f>
        <v>Very High</v>
      </c>
      <c r="U9" s="68" t="str">
        <f>IFERROR(VLOOKUP(INDEX(Validation!$O$22:$S$26, MATCH($R9,Validation!$M$22:$M$26,0),MATCH(J9,Validation!$O$20:$S$20,0)),Validation!$I$11:$J$35,2,FALSE), "")</f>
        <v>Very High</v>
      </c>
      <c r="V9" s="68" t="str">
        <f>IFERROR(VLOOKUP(INDEX(Validation!$O$22:$S$26, MATCH($R9,Validation!$M$22:$M$26,0),MATCH(K9,Validation!$O$20:$S$20,0)),Validation!$I$11:$J$35,2,FALSE), "")</f>
        <v>Very High</v>
      </c>
      <c r="W9" s="68" t="str">
        <f>IFERROR(VLOOKUP(INDEX(Validation!$O$22:$S$26, MATCH($R9,Validation!$M$22:$M$26,0),MATCH(L9,Validation!$O$20:$S$20,0)),Validation!$I$11:$J$35,2,FALSE), "")</f>
        <v>Very High</v>
      </c>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row>
    <row r="10" spans="1:61" s="135" customFormat="1" ht="174.75" customHeight="1" x14ac:dyDescent="0.35">
      <c r="A10" s="145" t="s">
        <v>186</v>
      </c>
      <c r="B10" s="146" t="s">
        <v>30</v>
      </c>
      <c r="C10" s="146" t="s">
        <v>179</v>
      </c>
      <c r="D10" s="173"/>
      <c r="E10" s="146" t="s">
        <v>32</v>
      </c>
      <c r="F10" s="148" t="str">
        <f>IF(C10="","",_xlfn.CONCAT("Risk to ",LOWER((_xlfn.CONCAT(C10," due to ",E10)))))</f>
        <v>Risk to marine ecosystems and species due to increased extreme rainfall and flooding</v>
      </c>
      <c r="G10" s="149" t="s">
        <v>187</v>
      </c>
      <c r="H10" s="71" t="s">
        <v>35</v>
      </c>
      <c r="I10" s="71" t="s">
        <v>35</v>
      </c>
      <c r="J10" s="71" t="s">
        <v>35</v>
      </c>
      <c r="K10" s="71" t="s">
        <v>51</v>
      </c>
      <c r="L10" s="71" t="s">
        <v>51</v>
      </c>
      <c r="M10" s="42" t="s">
        <v>188</v>
      </c>
      <c r="N10" s="64" t="s">
        <v>159</v>
      </c>
      <c r="O10" s="79" t="s">
        <v>189</v>
      </c>
      <c r="P10" s="66" t="s">
        <v>161</v>
      </c>
      <c r="Q10" s="80" t="s">
        <v>190</v>
      </c>
      <c r="R10" s="68" t="str">
        <f>IFERROR(VLOOKUP(INDEX(Validation!$O$12:$S$16, MATCH(P10,Validation!$M$12:$M$16,0),MATCH($N10,Validation!$O$10:$S$10,0)),Validation!$F$11:$G$35,2,FALSE), "")</f>
        <v>Extreme</v>
      </c>
      <c r="S10" s="68" t="str">
        <f>IFERROR(VLOOKUP(INDEX(Validation!$O$22:$S$26, MATCH($R10,Validation!$M$22:$M$26,0),MATCH(H10,Validation!$O$20:$S$20,0)),Validation!$I$11:$J$35,2,FALSE), "")</f>
        <v>Very High</v>
      </c>
      <c r="T10" s="68" t="str">
        <f>IFERROR(VLOOKUP(INDEX(Validation!$O$22:$S$26, MATCH($R10,Validation!$M$22:$M$26,0),MATCH(I10,Validation!$O$20:$S$20,0)),Validation!$I$11:$J$35,2,FALSE), "")</f>
        <v>Very High</v>
      </c>
      <c r="U10" s="68" t="str">
        <f>IFERROR(VLOOKUP(INDEX(Validation!$O$22:$S$26, MATCH($R10,Validation!$M$22:$M$26,0),MATCH(J10,Validation!$O$20:$S$20,0)),Validation!$I$11:$J$35,2,FALSE), "")</f>
        <v>Very High</v>
      </c>
      <c r="V10" s="68" t="str">
        <f>IFERROR(VLOOKUP(INDEX(Validation!$O$22:$S$26, MATCH($R10,Validation!$M$22:$M$26,0),MATCH(K10,Validation!$O$20:$S$20,0)),Validation!$I$11:$J$35,2,FALSE), "")</f>
        <v>Very High</v>
      </c>
      <c r="W10" s="68" t="str">
        <f>IFERROR(VLOOKUP(INDEX(Validation!$O$22:$S$26, MATCH($R10,Validation!$M$22:$M$26,0),MATCH(L10,Validation!$O$20:$S$20,0)),Validation!$I$11:$J$35,2,FALSE), "")</f>
        <v>Very High</v>
      </c>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row>
    <row r="11" spans="1:61" s="135" customFormat="1" ht="106.5" customHeight="1" x14ac:dyDescent="0.35">
      <c r="A11" s="163" t="s">
        <v>191</v>
      </c>
      <c r="B11" s="174" t="s">
        <v>30</v>
      </c>
      <c r="C11" s="174" t="s">
        <v>179</v>
      </c>
      <c r="D11" s="177"/>
      <c r="E11" s="174" t="s">
        <v>134</v>
      </c>
      <c r="F11" s="178" t="str">
        <f>IF(C11="","",_xlfn.CONCAT("Risk to ",LOWER((_xlfn.CONCAT(C11," due to ",E11)))))</f>
        <v>Risk to marine ecosystems and species due to extreme weather (wind and storms)</v>
      </c>
      <c r="G11" s="179" t="s">
        <v>192</v>
      </c>
      <c r="H11" s="71" t="s">
        <v>34</v>
      </c>
      <c r="I11" s="71" t="s">
        <v>34</v>
      </c>
      <c r="J11" s="71" t="s">
        <v>35</v>
      </c>
      <c r="K11" s="71" t="s">
        <v>35</v>
      </c>
      <c r="L11" s="71" t="s">
        <v>51</v>
      </c>
      <c r="M11" s="42" t="s">
        <v>193</v>
      </c>
      <c r="N11" s="64" t="s">
        <v>34</v>
      </c>
      <c r="O11" s="79" t="s">
        <v>194</v>
      </c>
      <c r="P11" s="66" t="s">
        <v>38</v>
      </c>
      <c r="Q11" s="80" t="s">
        <v>195</v>
      </c>
      <c r="R11" s="68" t="str">
        <f>IFERROR(VLOOKUP(INDEX(Validation!$O$12:$S$16, MATCH(P11,Validation!$M$12:$M$16,0),MATCH($N11,Validation!$O$10:$S$10,0)),Validation!$F$11:$G$35,2,FALSE), "")</f>
        <v>Moderate</v>
      </c>
      <c r="S11" s="68" t="str">
        <f>IFERROR(VLOOKUP(INDEX(Validation!$O$22:$S$26, MATCH($R11,Validation!$M$22:$M$26,0),MATCH(H11,Validation!$O$20:$S$20,0)),Validation!$I$11:$J$35,2,FALSE), "")</f>
        <v>Moderate</v>
      </c>
      <c r="T11" s="68" t="str">
        <f>IFERROR(VLOOKUP(INDEX(Validation!$O$22:$S$26, MATCH($R11,Validation!$M$22:$M$26,0),MATCH(I11,Validation!$O$20:$S$20,0)),Validation!$I$11:$J$35,2,FALSE), "")</f>
        <v>Moderate</v>
      </c>
      <c r="U11" s="68" t="str">
        <f>IFERROR(VLOOKUP(INDEX(Validation!$O$22:$S$26, MATCH($R11,Validation!$M$22:$M$26,0),MATCH(J11,Validation!$O$20:$S$20,0)),Validation!$I$11:$J$35,2,FALSE), "")</f>
        <v>Moderate</v>
      </c>
      <c r="V11" s="68" t="str">
        <f>IFERROR(VLOOKUP(INDEX(Validation!$O$22:$S$26, MATCH($R11,Validation!$M$22:$M$26,0),MATCH(K11,Validation!$O$20:$S$20,0)),Validation!$I$11:$J$35,2,FALSE), "")</f>
        <v>Moderate</v>
      </c>
      <c r="W11" s="68" t="str">
        <f>IFERROR(VLOOKUP(INDEX(Validation!$O$22:$S$26, MATCH($R11,Validation!$M$22:$M$26,0),MATCH(L11,Validation!$O$20:$S$20,0)),Validation!$I$11:$J$35,2,FALSE), "")</f>
        <v>High</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row>
    <row r="12" spans="1:61" ht="30" customHeight="1" x14ac:dyDescent="0.35">
      <c r="A12" s="60"/>
      <c r="B12" s="60"/>
      <c r="C12" s="60"/>
      <c r="D12" s="75"/>
      <c r="E12" s="60"/>
      <c r="F12" s="61"/>
      <c r="G12" s="62"/>
      <c r="H12" s="71"/>
      <c r="I12" s="71"/>
      <c r="J12" s="71"/>
      <c r="K12" s="71"/>
      <c r="L12" s="71"/>
      <c r="M12" s="42"/>
      <c r="N12" s="64"/>
      <c r="O12" s="79"/>
      <c r="P12" s="66"/>
      <c r="Q12" s="80"/>
      <c r="R12" s="68" t="str">
        <f>IFERROR(VLOOKUP(INDEX(Validation!$O$12:$S$16, MATCH(P12,Validation!$M$12:$M$16,0),MATCH($N12,Validation!$O$10:$S$10,0)),Validation!$F$11:$G$35,2,FALSE), "")</f>
        <v/>
      </c>
      <c r="S12" s="68" t="str">
        <f>IFERROR(VLOOKUP(INDEX(Validation!$O$22:$S$26, MATCH($R12,Validation!$M$22:$M$26,0),MATCH(H12,Validation!$O$20:$S$20,0)),Validation!$I$11:$J$35,2,FALSE), "")</f>
        <v/>
      </c>
      <c r="T12" s="68" t="str">
        <f>IFERROR(VLOOKUP(INDEX(Validation!$O$22:$S$26, MATCH($R12,Validation!$M$22:$M$26,0),MATCH(I12,Validation!$O$20:$S$20,0)),Validation!$I$11:$J$35,2,FALSE), "")</f>
        <v/>
      </c>
      <c r="U12" s="68" t="str">
        <f>IFERROR(VLOOKUP(INDEX(Validation!$O$22:$S$26, MATCH($R12,Validation!$M$22:$M$26,0),MATCH(J12,Validation!$O$20:$S$20,0)),Validation!$I$11:$J$35,2,FALSE), "")</f>
        <v/>
      </c>
      <c r="V12" s="68" t="str">
        <f>IFERROR(VLOOKUP(INDEX(Validation!$O$22:$S$26, MATCH($R12,Validation!$M$22:$M$26,0),MATCH(K12,Validation!$O$20:$S$20,0)),Validation!$I$11:$J$35,2,FALSE), "")</f>
        <v/>
      </c>
      <c r="W12" s="68" t="str">
        <f>IFERROR(VLOOKUP(INDEX(Validation!$O$22:$S$26, MATCH($R12,Validation!$M$22:$M$26,0),MATCH(L12,Validation!$O$20:$S$20,0)),Validation!$I$11:$J$35,2,FALSE), "")</f>
        <v/>
      </c>
    </row>
    <row r="13" spans="1:61" ht="32.25" customHeight="1" x14ac:dyDescent="0.35">
      <c r="A13" s="60"/>
      <c r="B13" s="60"/>
      <c r="C13" s="60"/>
      <c r="D13" s="75"/>
      <c r="E13" s="60"/>
      <c r="F13" s="61"/>
      <c r="G13" s="62"/>
      <c r="H13" s="71"/>
      <c r="I13" s="71"/>
      <c r="J13" s="71"/>
      <c r="K13" s="71"/>
      <c r="L13" s="71"/>
      <c r="M13" s="42"/>
      <c r="N13" s="64"/>
      <c r="O13" s="79"/>
      <c r="P13" s="66"/>
      <c r="Q13" s="80"/>
      <c r="R13" s="68" t="str">
        <f>IFERROR(VLOOKUP(INDEX(Validation!$O$12:$S$16, MATCH(P13,Validation!$M$12:$M$16,0),MATCH($N13,Validation!$O$10:$S$10,0)),Validation!$F$11:$G$35,2,FALSE), "")</f>
        <v/>
      </c>
      <c r="S13" s="68" t="str">
        <f>IFERROR(VLOOKUP(INDEX(Validation!$O$22:$S$26, MATCH($R13,Validation!$M$22:$M$26,0),MATCH(H13,Validation!$O$20:$S$20,0)),Validation!$I$11:$J$35,2,FALSE), "")</f>
        <v/>
      </c>
      <c r="T13" s="68" t="str">
        <f>IFERROR(VLOOKUP(INDEX(Validation!$O$22:$S$26, MATCH($R13,Validation!$M$22:$M$26,0),MATCH(I13,Validation!$O$20:$S$20,0)),Validation!$I$11:$J$35,2,FALSE), "")</f>
        <v/>
      </c>
      <c r="U13" s="68" t="str">
        <f>IFERROR(VLOOKUP(INDEX(Validation!$O$22:$S$26, MATCH($R13,Validation!$M$22:$M$26,0),MATCH(J13,Validation!$O$20:$S$20,0)),Validation!$I$11:$J$35,2,FALSE), "")</f>
        <v/>
      </c>
      <c r="V13" s="68" t="str">
        <f>IFERROR(VLOOKUP(INDEX(Validation!$O$22:$S$26, MATCH($R13,Validation!$M$22:$M$26,0),MATCH(K13,Validation!$O$20:$S$20,0)),Validation!$I$11:$J$35,2,FALSE), "")</f>
        <v/>
      </c>
      <c r="W13" s="68" t="str">
        <f>IFERROR(VLOOKUP(INDEX(Validation!$O$22:$S$26, MATCH($R13,Validation!$M$22:$M$26,0),MATCH(L13,Validation!$O$20:$S$20,0)),Validation!$I$11:$J$35,2,FALSE), "")</f>
        <v/>
      </c>
    </row>
    <row r="14" spans="1:61" ht="25.5" customHeight="1" x14ac:dyDescent="0.35">
      <c r="A14" s="60"/>
      <c r="B14" s="99"/>
      <c r="C14" s="99"/>
      <c r="D14" s="99"/>
      <c r="E14" s="99"/>
      <c r="F14" s="99"/>
      <c r="G14" s="99"/>
      <c r="H14" s="71"/>
      <c r="I14" s="71"/>
      <c r="J14" s="71"/>
      <c r="K14" s="71"/>
      <c r="L14" s="71"/>
      <c r="M14" s="42"/>
      <c r="N14" s="64"/>
      <c r="O14" s="79"/>
      <c r="P14" s="66"/>
      <c r="Q14" s="80"/>
      <c r="R14" s="68" t="str">
        <f>IFERROR(VLOOKUP(INDEX(Validation!$O$12:$S$16, MATCH(P14,Validation!$M$12:$M$16,0),MATCH($N14,Validation!$O$10:$S$10,0)),Validation!$F$11:$G$35,2,FALSE), "")</f>
        <v/>
      </c>
      <c r="S14" s="68" t="str">
        <f>IFERROR(VLOOKUP(INDEX(Validation!$O$22:$S$26, MATCH($R14,Validation!$M$22:$M$26,0),MATCH(H14,Validation!$O$20:$S$20,0)),Validation!$I$11:$J$35,2,FALSE), "")</f>
        <v/>
      </c>
      <c r="T14" s="68" t="str">
        <f>IFERROR(VLOOKUP(INDEX(Validation!$O$22:$S$26, MATCH($R14,Validation!$M$22:$M$26,0),MATCH(I14,Validation!$O$20:$S$20,0)),Validation!$I$11:$J$35,2,FALSE), "")</f>
        <v/>
      </c>
      <c r="U14" s="68" t="str">
        <f>IFERROR(VLOOKUP(INDEX(Validation!$O$22:$S$26, MATCH($R14,Validation!$M$22:$M$26,0),MATCH(J14,Validation!$O$20:$S$20,0)),Validation!$I$11:$J$35,2,FALSE), "")</f>
        <v/>
      </c>
      <c r="V14" s="68" t="str">
        <f>IFERROR(VLOOKUP(INDEX(Validation!$O$22:$S$26, MATCH($R14,Validation!$M$22:$M$26,0),MATCH(K14,Validation!$O$20:$S$20,0)),Validation!$I$11:$J$35,2,FALSE), "")</f>
        <v/>
      </c>
      <c r="W14" s="68" t="str">
        <f>IFERROR(VLOOKUP(INDEX(Validation!$O$22:$S$26, MATCH($R14,Validation!$M$22:$M$26,0),MATCH(L14,Validation!$O$20:$S$20,0)),Validation!$I$11:$J$35,2,FALSE), "")</f>
        <v/>
      </c>
    </row>
    <row r="15" spans="1:61" x14ac:dyDescent="0.35">
      <c r="A15" s="99"/>
      <c r="B15" s="99"/>
      <c r="C15" s="99"/>
      <c r="D15" s="99"/>
      <c r="E15" s="99"/>
      <c r="F15" s="99"/>
      <c r="G15" s="99"/>
      <c r="H15" s="71"/>
      <c r="I15" s="71"/>
      <c r="J15" s="71"/>
      <c r="K15" s="71"/>
      <c r="L15" s="71"/>
      <c r="M15" s="42"/>
      <c r="N15" s="64"/>
      <c r="O15" s="79"/>
      <c r="P15" s="66"/>
      <c r="Q15" s="80"/>
      <c r="R15" s="68" t="str">
        <f>IFERROR(VLOOKUP(INDEX(Validation!$O$12:$S$16, MATCH(P15,Validation!$M$12:$M$16,0),MATCH($N15,Validation!$O$10:$S$10,0)),Validation!$F$11:$G$35,2,FALSE), "")</f>
        <v/>
      </c>
      <c r="S15" s="68" t="str">
        <f>IFERROR(VLOOKUP(INDEX(Validation!$O$22:$S$26, MATCH($R15,Validation!$M$22:$M$26,0),MATCH(H15,Validation!$O$20:$S$20,0)),Validation!$I$11:$J$35,2,FALSE), "")</f>
        <v/>
      </c>
      <c r="T15" s="68" t="str">
        <f>IFERROR(VLOOKUP(INDEX(Validation!$O$22:$S$26, MATCH($R15,Validation!$M$22:$M$26,0),MATCH(I15,Validation!$O$20:$S$20,0)),Validation!$I$11:$J$35,2,FALSE), "")</f>
        <v/>
      </c>
      <c r="U15" s="68" t="str">
        <f>IFERROR(VLOOKUP(INDEX(Validation!$O$22:$S$26, MATCH($R15,Validation!$M$22:$M$26,0),MATCH(J15,Validation!$O$20:$S$20,0)),Validation!$I$11:$J$35,2,FALSE), "")</f>
        <v/>
      </c>
      <c r="V15" s="68" t="str">
        <f>IFERROR(VLOOKUP(INDEX(Validation!$O$22:$S$26, MATCH($R15,Validation!$M$22:$M$26,0),MATCH(K15,Validation!$O$20:$S$20,0)),Validation!$I$11:$J$35,2,FALSE), "")</f>
        <v/>
      </c>
      <c r="W15" s="68" t="str">
        <f>IFERROR(VLOOKUP(INDEX(Validation!$O$22:$S$26, MATCH($R15,Validation!$M$22:$M$26,0),MATCH(L15,Validation!$O$20:$S$20,0)),Validation!$I$11:$J$35,2,FALSE), "")</f>
        <v/>
      </c>
    </row>
    <row r="16" spans="1:61" x14ac:dyDescent="0.35">
      <c r="A16" s="99"/>
      <c r="B16" s="99"/>
      <c r="C16" s="99"/>
      <c r="D16" s="99"/>
      <c r="E16" s="99"/>
      <c r="F16" s="99"/>
      <c r="G16" s="99"/>
      <c r="H16" s="71"/>
      <c r="I16" s="71"/>
      <c r="J16" s="71"/>
      <c r="K16" s="71"/>
      <c r="L16" s="71"/>
      <c r="M16" s="42"/>
      <c r="N16" s="64"/>
      <c r="O16" s="79"/>
      <c r="P16" s="66"/>
      <c r="Q16" s="80"/>
      <c r="R16" s="68" t="str">
        <f>IFERROR(VLOOKUP(INDEX(Validation!$O$12:$S$16, MATCH(P16,Validation!$M$12:$M$16,0),MATCH($N16,Validation!$O$10:$S$10,0)),Validation!$F$11:$G$35,2,FALSE), "")</f>
        <v/>
      </c>
      <c r="S16" s="68" t="str">
        <f>IFERROR(VLOOKUP(INDEX(Validation!$O$22:$S$26, MATCH($R16,Validation!$M$22:$M$26,0),MATCH(H16,Validation!$O$20:$S$20,0)),Validation!$I$11:$J$35,2,FALSE), "")</f>
        <v/>
      </c>
      <c r="T16" s="68" t="str">
        <f>IFERROR(VLOOKUP(INDEX(Validation!$O$22:$S$26, MATCH($R16,Validation!$M$22:$M$26,0),MATCH(I16,Validation!$O$20:$S$20,0)),Validation!$I$11:$J$35,2,FALSE), "")</f>
        <v/>
      </c>
      <c r="U16" s="68" t="str">
        <f>IFERROR(VLOOKUP(INDEX(Validation!$O$22:$S$26, MATCH($R16,Validation!$M$22:$M$26,0),MATCH(J16,Validation!$O$20:$S$20,0)),Validation!$I$11:$J$35,2,FALSE), "")</f>
        <v/>
      </c>
      <c r="V16" s="68" t="str">
        <f>IFERROR(VLOOKUP(INDEX(Validation!$O$22:$S$26, MATCH($R16,Validation!$M$22:$M$26,0),MATCH(K16,Validation!$O$20:$S$20,0)),Validation!$I$11:$J$35,2,FALSE), "")</f>
        <v/>
      </c>
      <c r="W16" s="68" t="str">
        <f>IFERROR(VLOOKUP(INDEX(Validation!$O$22:$S$26, MATCH($R16,Validation!$M$22:$M$26,0),MATCH(L16,Validation!$O$20:$S$20,0)),Validation!$I$11:$J$35,2,FALSE), "")</f>
        <v/>
      </c>
    </row>
    <row r="17" spans="1:23" x14ac:dyDescent="0.35">
      <c r="A17" s="99"/>
      <c r="B17" s="99"/>
      <c r="C17" s="99"/>
      <c r="D17" s="99"/>
      <c r="E17" s="99"/>
      <c r="F17" s="99"/>
      <c r="G17" s="99"/>
      <c r="H17" s="71"/>
      <c r="I17" s="71"/>
      <c r="J17" s="71"/>
      <c r="K17" s="71"/>
      <c r="L17" s="71"/>
      <c r="M17" s="42"/>
      <c r="N17" s="64"/>
      <c r="O17" s="76"/>
      <c r="P17" s="66"/>
      <c r="Q17" s="67"/>
      <c r="R17" s="68" t="str">
        <f>IFERROR(VLOOKUP(INDEX(Validation!$O$12:$S$16, MATCH(P17,Validation!$M$12:$M$16,0),MATCH($N17,Validation!$O$10:$S$10,0)),Validation!$F$11:$G$35,2,FALSE), "")</f>
        <v/>
      </c>
      <c r="S17" s="68" t="str">
        <f>IFERROR(VLOOKUP(INDEX(Validation!$O$22:$S$26, MATCH($R17,Validation!$M$22:$M$26,0),MATCH(H17,Validation!$O$20:$S$20,0)),Validation!$I$11:$J$35,2,FALSE), "")</f>
        <v/>
      </c>
      <c r="T17" s="68" t="str">
        <f>IFERROR(VLOOKUP(INDEX(Validation!$O$22:$S$26, MATCH($R17,Validation!$M$22:$M$26,0),MATCH(I17,Validation!$O$20:$S$20,0)),Validation!$I$11:$J$35,2,FALSE), "")</f>
        <v/>
      </c>
      <c r="U17" s="68" t="str">
        <f>IFERROR(VLOOKUP(INDEX(Validation!$O$22:$S$26, MATCH($R17,Validation!$M$22:$M$26,0),MATCH(J17,Validation!$O$20:$S$20,0)),Validation!$I$11:$J$35,2,FALSE), "")</f>
        <v/>
      </c>
      <c r="V17" s="68" t="str">
        <f>IFERROR(VLOOKUP(INDEX(Validation!$O$22:$S$26, MATCH($R17,Validation!$M$22:$M$26,0),MATCH(K17,Validation!$O$20:$S$20,0)),Validation!$I$11:$J$35,2,FALSE), "")</f>
        <v/>
      </c>
      <c r="W17" s="68" t="str">
        <f>IFERROR(VLOOKUP(INDEX(Validation!$O$22:$S$26, MATCH($R17,Validation!$M$22:$M$26,0),MATCH(L17,Validation!$O$20:$S$20,0)),Validation!$I$11:$J$35,2,FALSE), "")</f>
        <v/>
      </c>
    </row>
    <row r="18" spans="1:23" x14ac:dyDescent="0.35">
      <c r="A18" s="99"/>
      <c r="B18" s="99"/>
      <c r="C18" s="99"/>
      <c r="D18" s="99"/>
      <c r="E18" s="99"/>
      <c r="F18" s="99"/>
      <c r="G18" s="99"/>
      <c r="H18" s="71"/>
      <c r="I18" s="71"/>
      <c r="J18" s="71"/>
      <c r="K18" s="71"/>
      <c r="L18" s="71"/>
      <c r="M18" s="42"/>
      <c r="N18" s="64"/>
      <c r="O18" s="76"/>
      <c r="P18" s="66"/>
      <c r="Q18" s="67"/>
      <c r="R18" s="68" t="str">
        <f>IFERROR(VLOOKUP(INDEX(Validation!$O$12:$S$16, MATCH(P18,Validation!$M$12:$M$16,0),MATCH($N18,Validation!$O$10:$S$10,0)),Validation!$F$11:$G$35,2,FALSE), "")</f>
        <v/>
      </c>
      <c r="S18" s="68" t="str">
        <f>IFERROR(VLOOKUP(INDEX(Validation!$O$22:$S$26, MATCH($R18,Validation!$M$22:$M$26,0),MATCH(H18,Validation!$O$20:$S$20,0)),Validation!$I$11:$J$35,2,FALSE), "")</f>
        <v/>
      </c>
      <c r="T18" s="68" t="str">
        <f>IFERROR(VLOOKUP(INDEX(Validation!$O$22:$S$26, MATCH($R18,Validation!$M$22:$M$26,0),MATCH(I18,Validation!$O$20:$S$20,0)),Validation!$I$11:$J$35,2,FALSE), "")</f>
        <v/>
      </c>
      <c r="U18" s="68" t="str">
        <f>IFERROR(VLOOKUP(INDEX(Validation!$O$22:$S$26, MATCH($R18,Validation!$M$22:$M$26,0),MATCH(J18,Validation!$O$20:$S$20,0)),Validation!$I$11:$J$35,2,FALSE), "")</f>
        <v/>
      </c>
      <c r="V18" s="68" t="str">
        <f>IFERROR(VLOOKUP(INDEX(Validation!$O$22:$S$26, MATCH($R18,Validation!$M$22:$M$26,0),MATCH(K18,Validation!$O$20:$S$20,0)),Validation!$I$11:$J$35,2,FALSE), "")</f>
        <v/>
      </c>
      <c r="W18" s="68" t="str">
        <f>IFERROR(VLOOKUP(INDEX(Validation!$O$22:$S$26, MATCH($R18,Validation!$M$22:$M$26,0),MATCH(L18,Validation!$O$20:$S$20,0)),Validation!$I$11:$J$35,2,FALSE), "")</f>
        <v/>
      </c>
    </row>
    <row r="19" spans="1:23" x14ac:dyDescent="0.35">
      <c r="A19" s="99"/>
      <c r="B19" s="99"/>
      <c r="C19" s="99"/>
      <c r="D19" s="99"/>
      <c r="E19" s="99"/>
      <c r="F19" s="99"/>
      <c r="G19" s="99"/>
      <c r="H19" s="71"/>
      <c r="I19" s="71"/>
      <c r="J19" s="71"/>
      <c r="K19" s="71"/>
      <c r="L19" s="71"/>
      <c r="M19" s="42"/>
      <c r="N19" s="64"/>
      <c r="O19" s="76"/>
      <c r="P19" s="66"/>
      <c r="Q19" s="67"/>
      <c r="R19" s="68" t="str">
        <f>IFERROR(VLOOKUP(INDEX(Validation!$O$12:$S$16, MATCH(P19,Validation!$M$12:$M$16,0),MATCH($N19,Validation!$O$10:$S$10,0)),Validation!$F$11:$G$35,2,FALSE), "")</f>
        <v/>
      </c>
      <c r="S19" s="68" t="str">
        <f>IFERROR(VLOOKUP(INDEX(Validation!$O$22:$S$26, MATCH($R19,Validation!$M$22:$M$26,0),MATCH(H19,Validation!$O$20:$S$20,0)),Validation!$I$11:$J$35,2,FALSE), "")</f>
        <v/>
      </c>
      <c r="T19" s="68" t="str">
        <f>IFERROR(VLOOKUP(INDEX(Validation!$O$22:$S$26, MATCH($R19,Validation!$M$22:$M$26,0),MATCH(I19,Validation!$O$20:$S$20,0)),Validation!$I$11:$J$35,2,FALSE), "")</f>
        <v/>
      </c>
      <c r="U19" s="68" t="str">
        <f>IFERROR(VLOOKUP(INDEX(Validation!$O$22:$S$26, MATCH($R19,Validation!$M$22:$M$26,0),MATCH(J19,Validation!$O$20:$S$20,0)),Validation!$I$11:$J$35,2,FALSE), "")</f>
        <v/>
      </c>
      <c r="V19" s="68" t="str">
        <f>IFERROR(VLOOKUP(INDEX(Validation!$O$22:$S$26, MATCH($R19,Validation!$M$22:$M$26,0),MATCH(K19,Validation!$O$20:$S$20,0)),Validation!$I$11:$J$35,2,FALSE), "")</f>
        <v/>
      </c>
      <c r="W19" s="68" t="str">
        <f>IFERROR(VLOOKUP(INDEX(Validation!$O$22:$S$26, MATCH($R19,Validation!$M$22:$M$26,0),MATCH(L19,Validation!$O$20:$S$20,0)),Validation!$I$11:$J$35,2,FALSE), "")</f>
        <v/>
      </c>
    </row>
    <row r="20" spans="1:23" x14ac:dyDescent="0.35">
      <c r="A20" s="99"/>
      <c r="B20" s="99"/>
      <c r="C20" s="99"/>
      <c r="D20" s="99"/>
      <c r="E20" s="99"/>
      <c r="F20" s="99"/>
      <c r="G20" s="99"/>
      <c r="H20" s="71"/>
      <c r="I20" s="71"/>
      <c r="J20" s="71"/>
      <c r="K20" s="71"/>
      <c r="L20" s="71"/>
      <c r="M20" s="42"/>
      <c r="N20" s="64"/>
      <c r="O20" s="76"/>
      <c r="P20" s="66"/>
      <c r="Q20" s="67"/>
      <c r="R20" s="68" t="str">
        <f>IFERROR(VLOOKUP(INDEX(Validation!$O$12:$S$16, MATCH(P20,Validation!$M$12:$M$16,0),MATCH($N20,Validation!$O$10:$S$10,0)),Validation!$F$11:$G$35,2,FALSE), "")</f>
        <v/>
      </c>
      <c r="S20" s="68" t="str">
        <f>IFERROR(VLOOKUP(INDEX(Validation!$O$22:$S$26, MATCH($R20,Validation!$M$22:$M$26,0),MATCH(H20,Validation!$O$20:$S$20,0)),Validation!$I$11:$J$35,2,FALSE), "")</f>
        <v/>
      </c>
      <c r="T20" s="68" t="str">
        <f>IFERROR(VLOOKUP(INDEX(Validation!$O$22:$S$26, MATCH($R20,Validation!$M$22:$M$26,0),MATCH(I20,Validation!$O$20:$S$20,0)),Validation!$I$11:$J$35,2,FALSE), "")</f>
        <v/>
      </c>
      <c r="U20" s="68" t="str">
        <f>IFERROR(VLOOKUP(INDEX(Validation!$O$22:$S$26, MATCH($R20,Validation!$M$22:$M$26,0),MATCH(J20,Validation!$O$20:$S$20,0)),Validation!$I$11:$J$35,2,FALSE), "")</f>
        <v/>
      </c>
      <c r="V20" s="68" t="str">
        <f>IFERROR(VLOOKUP(INDEX(Validation!$O$22:$S$26, MATCH($R20,Validation!$M$22:$M$26,0),MATCH(K20,Validation!$O$20:$S$20,0)),Validation!$I$11:$J$35,2,FALSE), "")</f>
        <v/>
      </c>
      <c r="W20" s="68" t="str">
        <f>IFERROR(VLOOKUP(INDEX(Validation!$O$22:$S$26, MATCH($R20,Validation!$M$22:$M$26,0),MATCH(L20,Validation!$O$20:$S$20,0)),Validation!$I$11:$J$35,2,FALSE), "")</f>
        <v/>
      </c>
    </row>
    <row r="21" spans="1:23" x14ac:dyDescent="0.35">
      <c r="A21" s="99"/>
      <c r="B21" s="99"/>
      <c r="C21" s="99"/>
      <c r="D21" s="99"/>
      <c r="E21" s="99"/>
      <c r="F21" s="99"/>
      <c r="G21" s="99"/>
      <c r="H21" s="71"/>
      <c r="I21" s="71"/>
      <c r="J21" s="71"/>
      <c r="K21" s="71"/>
      <c r="L21" s="71"/>
      <c r="M21" s="42"/>
      <c r="N21" s="64"/>
      <c r="O21" s="76"/>
      <c r="P21" s="66"/>
      <c r="Q21" s="67"/>
      <c r="R21" s="68" t="str">
        <f>IFERROR(VLOOKUP(INDEX(Validation!$O$12:$S$16, MATCH(P21,Validation!$M$12:$M$16,0),MATCH($N21,Validation!$O$10:$S$10,0)),Validation!$F$11:$G$35,2,FALSE), "")</f>
        <v/>
      </c>
      <c r="S21" s="68" t="str">
        <f>IFERROR(VLOOKUP(INDEX(Validation!$O$22:$S$26, MATCH($R21,Validation!$M$22:$M$26,0),MATCH(H21,Validation!$O$20:$S$20,0)),Validation!$I$11:$J$35,2,FALSE), "")</f>
        <v/>
      </c>
      <c r="T21" s="68" t="str">
        <f>IFERROR(VLOOKUP(INDEX(Validation!$O$22:$S$26, MATCH($R21,Validation!$M$22:$M$26,0),MATCH(I21,Validation!$O$20:$S$20,0)),Validation!$I$11:$J$35,2,FALSE), "")</f>
        <v/>
      </c>
      <c r="U21" s="68" t="str">
        <f>IFERROR(VLOOKUP(INDEX(Validation!$O$22:$S$26, MATCH($R21,Validation!$M$22:$M$26,0),MATCH(J21,Validation!$O$20:$S$20,0)),Validation!$I$11:$J$35,2,FALSE), "")</f>
        <v/>
      </c>
      <c r="V21" s="68" t="str">
        <f>IFERROR(VLOOKUP(INDEX(Validation!$O$22:$S$26, MATCH($R21,Validation!$M$22:$M$26,0),MATCH(K21,Validation!$O$20:$S$20,0)),Validation!$I$11:$J$35,2,FALSE), "")</f>
        <v/>
      </c>
      <c r="W21" s="68" t="str">
        <f>IFERROR(VLOOKUP(INDEX(Validation!$O$22:$S$26, MATCH($R21,Validation!$M$22:$M$26,0),MATCH(L21,Validation!$O$20:$S$20,0)),Validation!$I$11:$J$35,2,FALSE), "")</f>
        <v/>
      </c>
    </row>
    <row r="22" spans="1:23" x14ac:dyDescent="0.35">
      <c r="A22" s="99"/>
      <c r="B22" s="99"/>
      <c r="C22" s="99"/>
      <c r="D22" s="99"/>
      <c r="E22" s="99"/>
      <c r="F22" s="99"/>
      <c r="G22" s="99"/>
      <c r="H22" s="71"/>
      <c r="I22" s="71"/>
      <c r="J22" s="71"/>
      <c r="K22" s="71"/>
      <c r="L22" s="71"/>
      <c r="M22" s="63"/>
      <c r="N22" s="64"/>
      <c r="O22" s="107"/>
      <c r="P22" s="66"/>
      <c r="Q22" s="67"/>
      <c r="S22" s="68" t="s">
        <v>96</v>
      </c>
      <c r="T22" s="68" t="s">
        <v>96</v>
      </c>
      <c r="U22" s="68" t="s">
        <v>96</v>
      </c>
      <c r="V22" s="68" t="s">
        <v>96</v>
      </c>
      <c r="W22" s="68" t="s">
        <v>96</v>
      </c>
    </row>
    <row r="23" spans="1:23" x14ac:dyDescent="0.35">
      <c r="A23" s="99"/>
      <c r="B23" s="99"/>
      <c r="C23" s="99"/>
      <c r="D23" s="99"/>
      <c r="E23" s="99"/>
      <c r="F23" s="99"/>
      <c r="G23" s="99"/>
      <c r="H23" s="71"/>
      <c r="I23" s="71"/>
      <c r="J23" s="71"/>
      <c r="K23" s="71"/>
      <c r="L23" s="71"/>
      <c r="M23" s="63"/>
      <c r="N23" s="64"/>
      <c r="O23" s="107"/>
      <c r="P23" s="66"/>
      <c r="Q23" s="67"/>
      <c r="S23" s="68" t="s">
        <v>96</v>
      </c>
      <c r="T23" s="68" t="s">
        <v>96</v>
      </c>
      <c r="U23" s="68" t="s">
        <v>96</v>
      </c>
      <c r="V23" s="68" t="s">
        <v>96</v>
      </c>
      <c r="W23" s="68" t="s">
        <v>96</v>
      </c>
    </row>
    <row r="24" spans="1:23" x14ac:dyDescent="0.35">
      <c r="A24" s="99"/>
      <c r="B24" s="99"/>
      <c r="C24" s="99"/>
      <c r="D24" s="99"/>
      <c r="E24" s="99"/>
      <c r="F24" s="99"/>
      <c r="G24" s="99"/>
      <c r="H24" s="71"/>
      <c r="I24" s="71"/>
      <c r="J24" s="71"/>
      <c r="K24" s="71"/>
      <c r="L24" s="71"/>
      <c r="M24" s="63"/>
      <c r="N24" s="64"/>
      <c r="O24" s="107"/>
      <c r="P24" s="66"/>
      <c r="Q24" s="67"/>
      <c r="S24" s="68" t="s">
        <v>96</v>
      </c>
      <c r="T24" s="68" t="s">
        <v>96</v>
      </c>
      <c r="U24" s="68" t="s">
        <v>96</v>
      </c>
      <c r="V24" s="68" t="s">
        <v>96</v>
      </c>
      <c r="W24" s="68" t="s">
        <v>96</v>
      </c>
    </row>
    <row r="25" spans="1:23" x14ac:dyDescent="0.35">
      <c r="A25" s="99"/>
      <c r="B25" s="99"/>
      <c r="C25" s="99"/>
      <c r="D25" s="99"/>
      <c r="E25" s="99"/>
      <c r="F25" s="99"/>
      <c r="G25" s="99"/>
      <c r="H25" s="71"/>
      <c r="I25" s="71"/>
      <c r="J25" s="71"/>
      <c r="K25" s="71"/>
      <c r="L25" s="71"/>
      <c r="M25" s="63"/>
      <c r="N25" s="64"/>
      <c r="O25" s="107"/>
      <c r="P25" s="66"/>
      <c r="Q25" s="67"/>
      <c r="S25" s="68" t="s">
        <v>96</v>
      </c>
      <c r="T25" s="68" t="s">
        <v>96</v>
      </c>
      <c r="U25" s="68" t="s">
        <v>96</v>
      </c>
      <c r="V25" s="68" t="s">
        <v>96</v>
      </c>
      <c r="W25" s="68" t="s">
        <v>96</v>
      </c>
    </row>
    <row r="26" spans="1:23" x14ac:dyDescent="0.35">
      <c r="A26" s="99"/>
      <c r="B26" s="99"/>
      <c r="C26" s="99"/>
      <c r="D26" s="99"/>
      <c r="E26" s="99"/>
      <c r="F26" s="99"/>
      <c r="G26" s="99"/>
      <c r="H26" s="71"/>
      <c r="I26" s="71"/>
      <c r="J26" s="71"/>
      <c r="K26" s="71"/>
      <c r="L26" s="71"/>
      <c r="M26" s="63"/>
      <c r="N26" s="64"/>
      <c r="O26" s="107"/>
      <c r="P26" s="66"/>
      <c r="Q26" s="67"/>
      <c r="S26" s="68" t="s">
        <v>96</v>
      </c>
      <c r="T26" s="68" t="s">
        <v>96</v>
      </c>
      <c r="U26" s="68" t="s">
        <v>96</v>
      </c>
      <c r="V26" s="68" t="s">
        <v>96</v>
      </c>
      <c r="W26" s="68" t="s">
        <v>96</v>
      </c>
    </row>
    <row r="27" spans="1:23" x14ac:dyDescent="0.35">
      <c r="A27" s="99"/>
      <c r="B27" s="99"/>
      <c r="C27" s="99"/>
      <c r="D27" s="99"/>
      <c r="E27" s="99"/>
      <c r="F27" s="99"/>
      <c r="G27" s="99"/>
      <c r="H27" s="71"/>
      <c r="I27" s="71"/>
      <c r="J27" s="71"/>
      <c r="K27" s="71"/>
      <c r="L27" s="71"/>
      <c r="M27" s="63"/>
      <c r="N27" s="64"/>
      <c r="O27" s="107"/>
      <c r="P27" s="66"/>
      <c r="Q27" s="67"/>
      <c r="S27" s="68" t="s">
        <v>96</v>
      </c>
      <c r="T27" s="68" t="s">
        <v>96</v>
      </c>
      <c r="U27" s="68" t="s">
        <v>96</v>
      </c>
      <c r="V27" s="68" t="s">
        <v>96</v>
      </c>
      <c r="W27" s="68" t="s">
        <v>96</v>
      </c>
    </row>
    <row r="28" spans="1:23" x14ac:dyDescent="0.35">
      <c r="A28" s="99"/>
      <c r="B28" s="99"/>
      <c r="C28" s="99"/>
      <c r="D28" s="99"/>
      <c r="E28" s="99"/>
      <c r="F28" s="99"/>
      <c r="G28" s="99"/>
      <c r="H28" s="71"/>
      <c r="I28" s="71"/>
      <c r="J28" s="71"/>
      <c r="K28" s="71"/>
      <c r="L28" s="71"/>
      <c r="M28" s="63"/>
      <c r="N28" s="64"/>
      <c r="O28" s="107"/>
      <c r="P28" s="66"/>
      <c r="Q28" s="67"/>
      <c r="S28" s="68" t="s">
        <v>96</v>
      </c>
      <c r="T28" s="68" t="s">
        <v>96</v>
      </c>
      <c r="U28" s="68" t="s">
        <v>96</v>
      </c>
      <c r="V28" s="68" t="s">
        <v>96</v>
      </c>
      <c r="W28" s="68" t="s">
        <v>96</v>
      </c>
    </row>
    <row r="29" spans="1:23" x14ac:dyDescent="0.35">
      <c r="A29" s="99"/>
      <c r="B29" s="99"/>
      <c r="C29" s="99"/>
      <c r="D29" s="99"/>
      <c r="E29" s="99"/>
      <c r="F29" s="99"/>
      <c r="G29" s="99"/>
      <c r="H29" s="71"/>
      <c r="I29" s="71"/>
      <c r="J29" s="71"/>
      <c r="K29" s="71"/>
      <c r="L29" s="71"/>
      <c r="M29" s="63"/>
      <c r="N29" s="64"/>
      <c r="O29" s="107"/>
      <c r="P29" s="66"/>
      <c r="Q29" s="67"/>
      <c r="S29" s="68" t="s">
        <v>96</v>
      </c>
      <c r="T29" s="68" t="s">
        <v>96</v>
      </c>
      <c r="U29" s="68" t="s">
        <v>96</v>
      </c>
      <c r="V29" s="68" t="s">
        <v>96</v>
      </c>
      <c r="W29" s="68" t="s">
        <v>96</v>
      </c>
    </row>
    <row r="30" spans="1:23" x14ac:dyDescent="0.35">
      <c r="A30" s="99"/>
      <c r="B30" s="99"/>
      <c r="C30" s="99"/>
      <c r="D30" s="99"/>
      <c r="E30" s="99"/>
      <c r="F30" s="99"/>
      <c r="G30" s="99"/>
      <c r="H30" s="71"/>
      <c r="I30" s="71"/>
      <c r="J30" s="71"/>
      <c r="K30" s="71"/>
      <c r="L30" s="71"/>
      <c r="M30" s="63"/>
      <c r="N30" s="64"/>
      <c r="O30" s="107"/>
      <c r="P30" s="66"/>
      <c r="Q30" s="67"/>
      <c r="S30" s="68" t="s">
        <v>96</v>
      </c>
      <c r="T30" s="68" t="s">
        <v>96</v>
      </c>
      <c r="U30" s="68" t="s">
        <v>96</v>
      </c>
      <c r="V30" s="68" t="s">
        <v>96</v>
      </c>
      <c r="W30" s="68" t="s">
        <v>96</v>
      </c>
    </row>
    <row r="31" spans="1:23" x14ac:dyDescent="0.35">
      <c r="A31" s="99"/>
      <c r="B31" s="99"/>
      <c r="C31" s="99"/>
      <c r="D31" s="99"/>
      <c r="E31" s="99"/>
      <c r="F31" s="99"/>
      <c r="G31" s="99"/>
      <c r="H31" s="71"/>
      <c r="I31" s="71"/>
      <c r="J31" s="71"/>
      <c r="K31" s="71"/>
      <c r="L31" s="71"/>
      <c r="M31" s="63"/>
      <c r="N31" s="64"/>
      <c r="O31" s="107"/>
      <c r="P31" s="66"/>
      <c r="Q31" s="67"/>
      <c r="S31" s="68" t="s">
        <v>96</v>
      </c>
      <c r="T31" s="68" t="s">
        <v>96</v>
      </c>
      <c r="U31" s="68" t="s">
        <v>96</v>
      </c>
      <c r="V31" s="68" t="s">
        <v>96</v>
      </c>
      <c r="W31" s="68" t="s">
        <v>96</v>
      </c>
    </row>
    <row r="32" spans="1:23" x14ac:dyDescent="0.35">
      <c r="A32" s="99"/>
      <c r="B32" s="99"/>
      <c r="C32" s="99"/>
      <c r="D32" s="99"/>
      <c r="E32" s="99"/>
      <c r="F32" s="99"/>
      <c r="G32" s="99"/>
      <c r="H32" s="71"/>
      <c r="I32" s="71"/>
      <c r="J32" s="71"/>
      <c r="K32" s="71"/>
      <c r="L32" s="71"/>
      <c r="M32" s="63"/>
      <c r="N32" s="64"/>
      <c r="O32" s="107"/>
      <c r="P32" s="66"/>
      <c r="Q32" s="67"/>
      <c r="S32" s="68" t="s">
        <v>96</v>
      </c>
      <c r="T32" s="68" t="s">
        <v>96</v>
      </c>
      <c r="U32" s="68" t="s">
        <v>96</v>
      </c>
      <c r="V32" s="68" t="s">
        <v>96</v>
      </c>
      <c r="W32" s="68" t="s">
        <v>96</v>
      </c>
    </row>
    <row r="33" spans="1:23" x14ac:dyDescent="0.35">
      <c r="A33" s="99"/>
      <c r="B33" s="99"/>
      <c r="C33" s="99"/>
      <c r="D33" s="99"/>
      <c r="E33" s="99"/>
      <c r="F33" s="99"/>
      <c r="G33" s="99"/>
      <c r="H33" s="71"/>
      <c r="I33" s="71"/>
      <c r="J33" s="71"/>
      <c r="K33" s="71"/>
      <c r="L33" s="71"/>
      <c r="M33" s="63"/>
      <c r="N33" s="64"/>
      <c r="O33" s="107"/>
      <c r="P33" s="66"/>
      <c r="Q33" s="67"/>
      <c r="S33" s="68" t="s">
        <v>96</v>
      </c>
      <c r="T33" s="68" t="s">
        <v>96</v>
      </c>
      <c r="U33" s="68" t="s">
        <v>96</v>
      </c>
      <c r="V33" s="68" t="s">
        <v>96</v>
      </c>
      <c r="W33" s="68" t="s">
        <v>96</v>
      </c>
    </row>
    <row r="34" spans="1:23" x14ac:dyDescent="0.35">
      <c r="A34" s="99"/>
      <c r="B34" s="99"/>
      <c r="C34" s="99"/>
      <c r="D34" s="99"/>
      <c r="E34" s="99"/>
      <c r="F34" s="99"/>
      <c r="G34" s="99"/>
      <c r="H34" s="71"/>
      <c r="I34" s="71"/>
      <c r="J34" s="71"/>
      <c r="K34" s="71"/>
      <c r="L34" s="71"/>
      <c r="M34" s="63"/>
      <c r="N34" s="64"/>
      <c r="O34" s="107"/>
      <c r="P34" s="66"/>
      <c r="Q34" s="67"/>
      <c r="S34" s="68" t="s">
        <v>96</v>
      </c>
      <c r="T34" s="68" t="s">
        <v>96</v>
      </c>
      <c r="U34" s="68" t="s">
        <v>96</v>
      </c>
      <c r="V34" s="68" t="s">
        <v>96</v>
      </c>
      <c r="W34" s="68" t="s">
        <v>96</v>
      </c>
    </row>
  </sheetData>
  <mergeCells count="18">
    <mergeCell ref="F4:F5"/>
    <mergeCell ref="A4:A5"/>
    <mergeCell ref="B4:B5"/>
    <mergeCell ref="C4:C5"/>
    <mergeCell ref="D4:D5"/>
    <mergeCell ref="E4:E5"/>
    <mergeCell ref="Z4:Z5"/>
    <mergeCell ref="G4:G5"/>
    <mergeCell ref="H4:L4"/>
    <mergeCell ref="M4:M5"/>
    <mergeCell ref="N4:N5"/>
    <mergeCell ref="O4:O5"/>
    <mergeCell ref="P4:P5"/>
    <mergeCell ref="Q4:Q5"/>
    <mergeCell ref="R4:R5"/>
    <mergeCell ref="S4:W4"/>
    <mergeCell ref="X4:X5"/>
    <mergeCell ref="Y4:Y5"/>
  </mergeCells>
  <conditionalFormatting sqref="R6:R21">
    <cfRule type="expression" dxfId="197" priority="1">
      <formula>R6= "Extreme"</formula>
    </cfRule>
    <cfRule type="expression" dxfId="196" priority="2">
      <formula>R6= "High"</formula>
    </cfRule>
    <cfRule type="expression" dxfId="195" priority="3">
      <formula>R6= "Moderate"</formula>
    </cfRule>
    <cfRule type="expression" dxfId="194" priority="4">
      <formula>R6= "Low"</formula>
    </cfRule>
  </conditionalFormatting>
  <conditionalFormatting sqref="S6:W21">
    <cfRule type="expression" dxfId="193" priority="6">
      <formula>S6= "Very High"</formula>
    </cfRule>
    <cfRule type="expression" dxfId="192" priority="7">
      <formula>S6= "High"</formula>
    </cfRule>
    <cfRule type="expression" dxfId="191" priority="8">
      <formula>S6= "Moderate"</formula>
    </cfRule>
    <cfRule type="expression" dxfId="190" priority="9">
      <formula>S6= "Low"</formula>
    </cfRule>
  </conditionalFormatting>
  <conditionalFormatting sqref="S6:W34">
    <cfRule type="expression" dxfId="189" priority="5">
      <formula>S6="Very low"</formula>
    </cfRule>
  </conditionalFormatting>
  <conditionalFormatting sqref="S22:W34">
    <cfRule type="expression" dxfId="188" priority="10">
      <formula>S22= "Extreme"</formula>
    </cfRule>
    <cfRule type="expression" dxfId="187" priority="11">
      <formula>S22= "High"</formula>
    </cfRule>
    <cfRule type="expression" dxfId="186" priority="12">
      <formula>S22= "Moderate"</formula>
    </cfRule>
    <cfRule type="expression" dxfId="185" priority="13">
      <formula>S22= "Low"</formula>
    </cfRule>
  </conditionalFormatting>
  <pageMargins left="0.70866141732283472" right="0.70866141732283472" top="0.74803149606299213" bottom="0.74803149606299213" header="0.31496062992125984" footer="0.31496062992125984"/>
  <pageSetup paperSize="8" scale="60" fitToHeight="0" orientation="landscape" r:id="rId1"/>
  <headerFooter>
    <oddFooter>&amp;A</oddFooter>
  </headerFooter>
  <colBreaks count="1" manualBreakCount="1">
    <brk id="23" max="1048575" man="1"/>
  </col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7227750-A1F0-45EE-A110-2C93582B3A4E}">
          <x14:formula1>
            <xm:f>Validation!$B$4:$B$8</xm:f>
          </x14:formula1>
          <xm:sqref>H12:L21 H6:L11</xm:sqref>
        </x14:dataValidation>
        <x14:dataValidation type="list" allowBlank="1" showInputMessage="1" showErrorMessage="1" xr:uid="{C96BA756-B66D-4D2F-ADC1-BDE1966C8D56}">
          <x14:formula1>
            <xm:f>Validation!$B$25:$B$29</xm:f>
          </x14:formula1>
          <xm:sqref>N12:N21 N6:N11</xm:sqref>
        </x14:dataValidation>
        <x14:dataValidation type="list" allowBlank="1" showInputMessage="1" showErrorMessage="1" xr:uid="{FCDD9089-BEDE-4BEA-8F21-98782579322E}">
          <x14:formula1>
            <xm:f>Validation!$B$18:$B$22</xm:f>
          </x14:formula1>
          <xm:sqref>P12:P21 P6:P11</xm:sqref>
        </x14:dataValidation>
        <x14:dataValidation type="list" allowBlank="1" showInputMessage="1" showErrorMessage="1" xr:uid="{33E87883-9236-4189-B92B-C2D9805AB493}">
          <x14:formula1>
            <xm:f>Validation!$B$19:$B$22</xm:f>
          </x14:formula1>
          <xm:sqref>P22:P34</xm:sqref>
        </x14:dataValidation>
        <x14:dataValidation type="list" allowBlank="1" showInputMessage="1" showErrorMessage="1" xr:uid="{DB8A07A7-DF0A-47D8-9F4C-A53B608F28EB}">
          <x14:formula1>
            <xm:f>Validation!$B$25:$B$28</xm:f>
          </x14:formula1>
          <xm:sqref>N22:N34</xm:sqref>
        </x14:dataValidation>
        <x14:dataValidation type="list" allowBlank="1" showInputMessage="1" showErrorMessage="1" xr:uid="{A60C438E-5FDE-4057-BBD2-8CCBEF3E3992}">
          <x14:formula1>
            <xm:f>Validation!$B$4:$B$7</xm:f>
          </x14:formula1>
          <xm:sqref>H22:L34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B1F8-7DDD-46FC-9A80-231C36CCDD01}">
  <sheetPr>
    <tabColor rgb="FF00B050"/>
    <pageSetUpPr fitToPage="1"/>
  </sheetPr>
  <dimension ref="A1:AZ34"/>
  <sheetViews>
    <sheetView showGridLines="0" showRuler="0" view="pageBreakPreview" zoomScale="110" zoomScaleNormal="40" zoomScaleSheetLayoutView="11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9.453125" style="44" customWidth="1"/>
    <col min="3" max="4" width="13.26953125" style="44" customWidth="1"/>
    <col min="5" max="5" width="16.26953125" style="44" customWidth="1"/>
    <col min="6" max="6" width="45.54296875" style="44" customWidth="1"/>
    <col min="7" max="11" width="9.26953125" style="81" customWidth="1"/>
    <col min="12" max="12" width="35.54296875" style="44" customWidth="1"/>
    <col min="13" max="13" width="11.4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52" ht="26" x14ac:dyDescent="0.35">
      <c r="A1" s="102" t="s">
        <v>4</v>
      </c>
      <c r="B1" s="103"/>
      <c r="C1" s="103"/>
      <c r="D1" s="103"/>
      <c r="E1" s="103"/>
      <c r="F1" s="103"/>
      <c r="L1" s="45"/>
      <c r="M1" s="82"/>
      <c r="N1" s="45"/>
      <c r="O1" s="82"/>
      <c r="P1" s="45"/>
      <c r="Q1" s="46"/>
      <c r="R1" s="47"/>
      <c r="S1" s="48"/>
      <c r="T1" s="48"/>
      <c r="U1" s="48"/>
      <c r="V1" s="49"/>
    </row>
    <row r="2" spans="1:52" ht="23.5" x14ac:dyDescent="0.35">
      <c r="A2" s="105" t="s">
        <v>5</v>
      </c>
      <c r="B2" s="105"/>
      <c r="C2" s="103"/>
      <c r="D2" s="103"/>
      <c r="E2" s="103"/>
      <c r="F2" s="103"/>
      <c r="L2" s="45"/>
      <c r="M2" s="82"/>
      <c r="N2" s="45"/>
      <c r="O2" s="82"/>
      <c r="P2" s="45"/>
      <c r="Q2" s="46"/>
      <c r="R2" s="47"/>
      <c r="S2" s="48"/>
      <c r="T2" s="48"/>
      <c r="U2" s="48"/>
      <c r="V2" s="49"/>
    </row>
    <row r="3" spans="1:52" ht="19.5" customHeight="1" x14ac:dyDescent="0.35">
      <c r="A3" s="106" t="s">
        <v>196</v>
      </c>
      <c r="B3" s="103"/>
      <c r="C3" s="103"/>
      <c r="D3" s="103"/>
      <c r="E3" s="103"/>
      <c r="F3" s="103"/>
      <c r="L3" s="45"/>
      <c r="M3" s="82"/>
      <c r="N3" s="45"/>
      <c r="O3" s="82"/>
      <c r="P3" s="45"/>
      <c r="Q3" s="46"/>
      <c r="R3" s="47"/>
      <c r="S3" s="48"/>
      <c r="T3" s="48"/>
      <c r="U3" s="48"/>
      <c r="V3" s="49"/>
    </row>
    <row r="4" spans="1:52"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52" ht="55"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52" ht="257.14999999999998" customHeight="1" x14ac:dyDescent="0.35">
      <c r="A6" s="140" t="s">
        <v>197</v>
      </c>
      <c r="B6" s="141" t="s">
        <v>30</v>
      </c>
      <c r="C6" s="141" t="s">
        <v>198</v>
      </c>
      <c r="D6" s="141" t="s">
        <v>56</v>
      </c>
      <c r="E6" s="143" t="s">
        <v>199</v>
      </c>
      <c r="F6" s="144" t="s">
        <v>1126</v>
      </c>
      <c r="G6" s="71" t="s">
        <v>34</v>
      </c>
      <c r="H6" s="71" t="s">
        <v>34</v>
      </c>
      <c r="I6" s="71" t="s">
        <v>34</v>
      </c>
      <c r="J6" s="71" t="s">
        <v>35</v>
      </c>
      <c r="K6" s="71" t="s">
        <v>35</v>
      </c>
      <c r="L6" s="42" t="s">
        <v>200</v>
      </c>
      <c r="M6" s="64" t="s">
        <v>35</v>
      </c>
      <c r="N6" s="79" t="s">
        <v>201</v>
      </c>
      <c r="O6" s="66" t="s">
        <v>161</v>
      </c>
      <c r="P6" s="80" t="s">
        <v>202</v>
      </c>
      <c r="Q6" s="68" t="str">
        <f>IFERROR(VLOOKUP(INDEX(Validation!$O$12:$S$16, MATCH(O6,Validation!$M$12:$M$16,0),MATCH($M6,Validation!$O$10:$S$10,0)),Validation!$F$11:$G$35,2,FALSE), "")</f>
        <v>Extreme</v>
      </c>
      <c r="R6" s="68" t="str">
        <f>IFERROR(VLOOKUP(INDEX(Validation!$O$22:$S$26, MATCH($Q6,Validation!$M$22:$M$26,0),MATCH(G6,Validation!$O$20:$S$20,0)),Validation!$I$11:$J$35,2,FALSE), "")</f>
        <v>High</v>
      </c>
      <c r="S6" s="68" t="str">
        <f>IFERROR(VLOOKUP(INDEX(Validation!$O$22:$S$26, MATCH($Q6,Validation!$M$22:$M$26,0),MATCH(H6,Validation!$O$20:$S$20,0)),Validation!$I$11:$J$35,2,FALSE), "")</f>
        <v>High</v>
      </c>
      <c r="T6" s="68" t="str">
        <f>IFERROR(VLOOKUP(INDEX(Validation!$O$22:$S$26, MATCH($Q6,Validation!$M$22:$M$26,0),MATCH(I6,Validation!$O$20:$S$20,0)),Validation!$I$11:$J$35,2,FALSE), "")</f>
        <v>High</v>
      </c>
      <c r="U6" s="68" t="str">
        <f>IFERROR(VLOOKUP(INDEX(Validation!$O$22:$S$26, MATCH($Q6,Validation!$M$22:$M$26,0),MATCH(J6,Validation!$O$20:$S$20,0)),Validation!$I$11:$J$35,2,FALSE), "")</f>
        <v>Very High</v>
      </c>
      <c r="V6" s="68" t="str">
        <f>IFERROR(VLOOKUP(INDEX(Validation!$O$22:$S$26, MATCH($Q6,Validation!$M$22:$M$26,0),MATCH(K6,Validation!$O$20:$S$20,0)),Validation!$I$11:$J$35,2,FALSE), "")</f>
        <v>Very High</v>
      </c>
    </row>
    <row r="7" spans="1:52" ht="100.5" customHeight="1" x14ac:dyDescent="0.35">
      <c r="A7" s="145" t="s">
        <v>203</v>
      </c>
      <c r="B7" s="146" t="s">
        <v>30</v>
      </c>
      <c r="C7" s="146" t="s">
        <v>198</v>
      </c>
      <c r="D7" s="150" t="s">
        <v>204</v>
      </c>
      <c r="E7" s="148" t="s">
        <v>205</v>
      </c>
      <c r="F7" s="149" t="s">
        <v>206</v>
      </c>
      <c r="G7" s="71" t="s">
        <v>34</v>
      </c>
      <c r="H7" s="71" t="s">
        <v>34</v>
      </c>
      <c r="I7" s="71" t="s">
        <v>34</v>
      </c>
      <c r="J7" s="71" t="s">
        <v>35</v>
      </c>
      <c r="K7" s="71" t="s">
        <v>35</v>
      </c>
      <c r="L7" s="42" t="s">
        <v>207</v>
      </c>
      <c r="M7" s="64" t="s">
        <v>35</v>
      </c>
      <c r="N7" s="79" t="s">
        <v>208</v>
      </c>
      <c r="O7" s="66" t="s">
        <v>161</v>
      </c>
      <c r="P7" s="80" t="s">
        <v>209</v>
      </c>
      <c r="Q7" s="68" t="str">
        <f>IFERROR(VLOOKUP(INDEX(Validation!$O$12:$S$16, MATCH(O7,Validation!$M$12:$M$16,0),MATCH($M7,Validation!$O$10:$S$10,0)),Validation!$F$11:$G$35,2,FALSE), "")</f>
        <v>Extreme</v>
      </c>
      <c r="R7" s="68" t="str">
        <f>IFERROR(VLOOKUP(INDEX(Validation!$O$22:$S$26, MATCH($Q7,Validation!$M$22:$M$26,0),MATCH(G7,Validation!$O$20:$S$20,0)),Validation!$I$11:$J$35,2,FALSE), "")</f>
        <v>High</v>
      </c>
      <c r="S7" s="68" t="str">
        <f>IFERROR(VLOOKUP(INDEX(Validation!$O$22:$S$26, MATCH($Q7,Validation!$M$22:$M$26,0),MATCH(H7,Validation!$O$20:$S$20,0)),Validation!$I$11:$J$35,2,FALSE), "")</f>
        <v>High</v>
      </c>
      <c r="T7" s="68" t="str">
        <f>IFERROR(VLOOKUP(INDEX(Validation!$O$22:$S$26, MATCH($Q7,Validation!$M$22:$M$26,0),MATCH(I7,Validation!$O$20:$S$20,0)),Validation!$I$11:$J$35,2,FALSE), "")</f>
        <v>High</v>
      </c>
      <c r="U7" s="68" t="str">
        <f>IFERROR(VLOOKUP(INDEX(Validation!$O$22:$S$26, MATCH($Q7,Validation!$M$22:$M$26,0),MATCH(J7,Validation!$O$20:$S$20,0)),Validation!$I$11:$J$35,2,FALSE), "")</f>
        <v>Very High</v>
      </c>
      <c r="V7" s="68" t="str">
        <f>IFERROR(VLOOKUP(INDEX(Validation!$O$22:$S$26, MATCH($Q7,Validation!$M$22:$M$26,0),MATCH(K7,Validation!$O$20:$S$20,0)),Validation!$I$11:$J$35,2,FALSE), "")</f>
        <v>Very High</v>
      </c>
    </row>
    <row r="8" spans="1:52" ht="125.25" customHeight="1" x14ac:dyDescent="0.35">
      <c r="A8" s="145" t="s">
        <v>210</v>
      </c>
      <c r="B8" s="146" t="s">
        <v>30</v>
      </c>
      <c r="C8" s="146" t="s">
        <v>211</v>
      </c>
      <c r="D8" s="146" t="s">
        <v>56</v>
      </c>
      <c r="E8" s="148" t="s">
        <v>212</v>
      </c>
      <c r="F8" s="149" t="s">
        <v>213</v>
      </c>
      <c r="G8" s="71" t="s">
        <v>34</v>
      </c>
      <c r="H8" s="71" t="s">
        <v>35</v>
      </c>
      <c r="I8" s="71" t="s">
        <v>35</v>
      </c>
      <c r="J8" s="71" t="s">
        <v>51</v>
      </c>
      <c r="K8" s="71" t="s">
        <v>51</v>
      </c>
      <c r="L8" s="42" t="s">
        <v>214</v>
      </c>
      <c r="M8" s="64" t="s">
        <v>159</v>
      </c>
      <c r="N8" s="79" t="s">
        <v>215</v>
      </c>
      <c r="O8" s="66" t="s">
        <v>161</v>
      </c>
      <c r="P8" s="80" t="s">
        <v>216</v>
      </c>
      <c r="Q8" s="68" t="str">
        <f>IFERROR(VLOOKUP(INDEX(Validation!$O$12:$S$16, MATCH(O8,Validation!$M$12:$M$16,0),MATCH($M8,Validation!$O$10:$S$10,0)),Validation!$F$11:$G$35,2,FALSE), "")</f>
        <v>Extreme</v>
      </c>
      <c r="R8" s="68" t="str">
        <f>IFERROR(VLOOKUP(INDEX(Validation!$O$22:$S$26, MATCH($Q8,Validation!$M$22:$M$26,0),MATCH(G8,Validation!$O$20:$S$20,0)),Validation!$I$11:$J$35,2,FALSE), "")</f>
        <v>High</v>
      </c>
      <c r="S8" s="68" t="str">
        <f>IFERROR(VLOOKUP(INDEX(Validation!$O$22:$S$26, MATCH($Q8,Validation!$M$22:$M$26,0),MATCH(H8,Validation!$O$20:$S$20,0)),Validation!$I$11:$J$35,2,FALSE), "")</f>
        <v>Very High</v>
      </c>
      <c r="T8" s="68" t="str">
        <f>IFERROR(VLOOKUP(INDEX(Validation!$O$22:$S$26, MATCH($Q8,Validation!$M$22:$M$26,0),MATCH(I8,Validation!$O$20:$S$20,0)),Validation!$I$11:$J$35,2,FALSE), "")</f>
        <v>Very High</v>
      </c>
      <c r="U8" s="68" t="str">
        <f>IFERROR(VLOOKUP(INDEX(Validation!$O$22:$S$26, MATCH($Q8,Validation!$M$22:$M$26,0),MATCH(J8,Validation!$O$20:$S$20,0)),Validation!$I$11:$J$35,2,FALSE), "")</f>
        <v>Very High</v>
      </c>
      <c r="V8" s="68" t="str">
        <f>IFERROR(VLOOKUP(INDEX(Validation!$O$22:$S$26, MATCH($Q8,Validation!$M$22:$M$26,0),MATCH(K8,Validation!$O$20:$S$20,0)),Validation!$I$11:$J$35,2,FALSE), "")</f>
        <v>Very High</v>
      </c>
    </row>
    <row r="9" spans="1:52" ht="120" customHeight="1" x14ac:dyDescent="0.35">
      <c r="A9" s="145" t="s">
        <v>217</v>
      </c>
      <c r="B9" s="146" t="s">
        <v>30</v>
      </c>
      <c r="C9" s="146" t="s">
        <v>218</v>
      </c>
      <c r="D9" s="146" t="s">
        <v>32</v>
      </c>
      <c r="E9" s="148" t="s">
        <v>219</v>
      </c>
      <c r="F9" s="149" t="s">
        <v>220</v>
      </c>
      <c r="G9" s="71" t="s">
        <v>34</v>
      </c>
      <c r="H9" s="71" t="s">
        <v>34</v>
      </c>
      <c r="I9" s="71" t="s">
        <v>34</v>
      </c>
      <c r="J9" s="71" t="s">
        <v>35</v>
      </c>
      <c r="K9" s="71" t="s">
        <v>51</v>
      </c>
      <c r="L9" s="42" t="s">
        <v>221</v>
      </c>
      <c r="M9" s="64" t="s">
        <v>35</v>
      </c>
      <c r="N9" s="79" t="s">
        <v>208</v>
      </c>
      <c r="O9" s="66" t="s">
        <v>38</v>
      </c>
      <c r="P9" s="80" t="s">
        <v>222</v>
      </c>
      <c r="Q9" s="68" t="str">
        <f>IFERROR(VLOOKUP(INDEX(Validation!$O$12:$S$16, MATCH(O9,Validation!$M$12:$M$16,0),MATCH($M9,Validation!$O$10:$S$10,0)),Validation!$F$11:$G$35,2,FALSE), "")</f>
        <v>High</v>
      </c>
      <c r="R9" s="68" t="str">
        <f>IFERROR(VLOOKUP(INDEX(Validation!$O$22:$S$26, MATCH($Q9,Validation!$M$22:$M$26,0),MATCH(G9,Validation!$O$20:$S$20,0)),Validation!$I$11:$J$35,2,FALSE), "")</f>
        <v>Moderate</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High</v>
      </c>
      <c r="V9" s="68" t="str">
        <f>IFERROR(VLOOKUP(INDEX(Validation!$O$22:$S$26, MATCH($Q9,Validation!$M$22:$M$26,0),MATCH(K9,Validation!$O$20:$S$20,0)),Validation!$I$11:$J$35,2,FALSE), "")</f>
        <v>Very High</v>
      </c>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row>
    <row r="10" spans="1:52" s="135" customFormat="1" ht="150" customHeight="1" x14ac:dyDescent="0.35">
      <c r="A10" s="163" t="s">
        <v>223</v>
      </c>
      <c r="B10" s="174" t="s">
        <v>30</v>
      </c>
      <c r="C10" s="174" t="s">
        <v>218</v>
      </c>
      <c r="D10" s="174" t="s">
        <v>56</v>
      </c>
      <c r="E10" s="178" t="s">
        <v>224</v>
      </c>
      <c r="F10" s="179" t="s">
        <v>225</v>
      </c>
      <c r="G10" s="71" t="s">
        <v>34</v>
      </c>
      <c r="H10" s="71" t="s">
        <v>34</v>
      </c>
      <c r="I10" s="71" t="s">
        <v>34</v>
      </c>
      <c r="J10" s="71" t="s">
        <v>35</v>
      </c>
      <c r="K10" s="71" t="s">
        <v>51</v>
      </c>
      <c r="L10" s="42" t="s">
        <v>226</v>
      </c>
      <c r="M10" s="64" t="s">
        <v>35</v>
      </c>
      <c r="N10" s="79" t="s">
        <v>227</v>
      </c>
      <c r="O10" s="66" t="s">
        <v>161</v>
      </c>
      <c r="P10" s="80" t="s">
        <v>216</v>
      </c>
      <c r="Q10" s="68" t="str">
        <f>IFERROR(VLOOKUP(INDEX(Validation!$O$12:$S$16, MATCH(O10,Validation!$M$12:$M$16,0),MATCH($M10,Validation!$O$10:$S$10,0)),Validation!$F$11:$G$35,2,FALSE), "")</f>
        <v>Extreme</v>
      </c>
      <c r="R10" s="68" t="str">
        <f>IFERROR(VLOOKUP(INDEX(Validation!$O$22:$S$26, MATCH($Q10,Validation!$M$22:$M$26,0),MATCH(G10,Validation!$O$20:$S$20,0)),Validation!$I$11:$J$35,2,FALSE), "")</f>
        <v>High</v>
      </c>
      <c r="S10" s="68" t="str">
        <f>IFERROR(VLOOKUP(INDEX(Validation!$O$22:$S$26, MATCH($Q10,Validation!$M$22:$M$26,0),MATCH(H10,Validation!$O$20:$S$20,0)),Validation!$I$11:$J$35,2,FALSE), "")</f>
        <v>High</v>
      </c>
      <c r="T10" s="68" t="str">
        <f>IFERROR(VLOOKUP(INDEX(Validation!$O$22:$S$26, MATCH($Q10,Validation!$M$22:$M$26,0),MATCH(I10,Validation!$O$20:$S$20,0)),Validation!$I$11:$J$35,2,FALSE), "")</f>
        <v>High</v>
      </c>
      <c r="U10" s="68" t="str">
        <f>IFERROR(VLOOKUP(INDEX(Validation!$O$22:$S$26, MATCH($Q10,Validation!$M$22:$M$26,0),MATCH(J10,Validation!$O$20:$S$20,0)),Validation!$I$11:$J$35,2,FALSE), "")</f>
        <v>Very High</v>
      </c>
      <c r="V10" s="68" t="str">
        <f>IFERROR(VLOOKUP(INDEX(Validation!$O$22:$S$26, MATCH($Q10,Validation!$M$22:$M$26,0),MATCH(K10,Validation!$O$20:$S$20,0)),Validation!$I$11:$J$35,2,FALSE), "")</f>
        <v>Very High</v>
      </c>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row>
    <row r="11" spans="1:52" s="135" customFormat="1" x14ac:dyDescent="0.35">
      <c r="A11" s="60"/>
      <c r="B11" s="77"/>
      <c r="C11" s="77"/>
      <c r="D11" s="77"/>
      <c r="E11" s="78"/>
      <c r="F11" s="91"/>
      <c r="G11" s="71"/>
      <c r="H11" s="71"/>
      <c r="I11" s="71"/>
      <c r="J11" s="71"/>
      <c r="K11" s="71"/>
      <c r="L11" s="42"/>
      <c r="M11" s="64"/>
      <c r="N11" s="79"/>
      <c r="O11" s="66"/>
      <c r="P11" s="80"/>
      <c r="Q11" s="68" t="str">
        <f>IFERROR(VLOOKUP(INDEX(Validation!$O$12:$S$16, MATCH(O11,Validation!$M$12:$M$16,0),MATCH($M11,Validation!$O$10:$S$10,0)),Validation!$F$11:$G$35,2,FALSE), "")</f>
        <v/>
      </c>
      <c r="R11" s="68" t="str">
        <f>IFERROR(VLOOKUP(INDEX(Validation!$O$22:$S$26, MATCH($Q11,Validation!$M$22:$M$26,0),MATCH(G11,Validation!$O$20:$S$20,0)),Validation!$I$11:$J$35,2,FALSE), "")</f>
        <v/>
      </c>
      <c r="S11" s="68" t="str">
        <f>IFERROR(VLOOKUP(INDEX(Validation!$O$22:$S$26, MATCH($Q11,Validation!$M$22:$M$26,0),MATCH(H11,Validation!$O$20:$S$20,0)),Validation!$I$11:$J$35,2,FALSE), "")</f>
        <v/>
      </c>
      <c r="T11" s="68" t="str">
        <f>IFERROR(VLOOKUP(INDEX(Validation!$O$22:$S$26, MATCH($Q11,Validation!$M$22:$M$26,0),MATCH(I11,Validation!$O$20:$S$20,0)),Validation!$I$11:$J$35,2,FALSE), "")</f>
        <v/>
      </c>
      <c r="U11" s="68" t="str">
        <f>IFERROR(VLOOKUP(INDEX(Validation!$O$22:$S$26, MATCH($Q11,Validation!$M$22:$M$26,0),MATCH(J11,Validation!$O$20:$S$20,0)),Validation!$I$11:$J$35,2,FALSE), "")</f>
        <v/>
      </c>
      <c r="V11" s="68" t="str">
        <f>IFERROR(VLOOKUP(INDEX(Validation!$O$22:$S$26, MATCH($Q11,Validation!$M$22:$M$26,0),MATCH(K11,Validation!$O$20:$S$20,0)),Validation!$I$11:$J$35,2,FALSE), "")</f>
        <v/>
      </c>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row>
    <row r="12" spans="1:52" x14ac:dyDescent="0.35">
      <c r="A12" s="60"/>
      <c r="B12" s="60"/>
      <c r="C12" s="60"/>
      <c r="D12" s="60"/>
      <c r="E12" s="61"/>
      <c r="F12" s="62"/>
      <c r="G12" s="71"/>
      <c r="H12" s="71"/>
      <c r="I12" s="71"/>
      <c r="J12" s="71"/>
      <c r="K12" s="71"/>
      <c r="L12" s="42"/>
      <c r="M12" s="64"/>
      <c r="N12" s="79"/>
      <c r="O12" s="66"/>
      <c r="P12" s="80"/>
      <c r="Q12" s="68" t="str">
        <f>IFERROR(VLOOKUP(INDEX(Validation!$O$12:$S$16, MATCH(O12,Validation!$M$12:$M$16,0),MATCH($M12,Validation!$O$10:$S$10,0)),Validation!$F$11:$G$35,2,FALSE), "")</f>
        <v/>
      </c>
      <c r="R12" s="68" t="str">
        <f>IFERROR(VLOOKUP(INDEX(Validation!$O$22:$S$26, MATCH($Q12,Validation!$M$22:$M$26,0),MATCH(G12,Validation!$O$20:$S$20,0)),Validation!$I$11:$J$35,2,FALSE), "")</f>
        <v/>
      </c>
      <c r="S12" s="68" t="str">
        <f>IFERROR(VLOOKUP(INDEX(Validation!$O$22:$S$26, MATCH($Q12,Validation!$M$22:$M$26,0),MATCH(H12,Validation!$O$20:$S$20,0)),Validation!$I$11:$J$35,2,FALSE), "")</f>
        <v/>
      </c>
      <c r="T12" s="68" t="str">
        <f>IFERROR(VLOOKUP(INDEX(Validation!$O$22:$S$26, MATCH($Q12,Validation!$M$22:$M$26,0),MATCH(I12,Validation!$O$20:$S$20,0)),Validation!$I$11:$J$35,2,FALSE), "")</f>
        <v/>
      </c>
      <c r="U12" s="68" t="str">
        <f>IFERROR(VLOOKUP(INDEX(Validation!$O$22:$S$26, MATCH($Q12,Validation!$M$22:$M$26,0),MATCH(J12,Validation!$O$20:$S$20,0)),Validation!$I$11:$J$35,2,FALSE), "")</f>
        <v/>
      </c>
      <c r="V12" s="68" t="str">
        <f>IFERROR(VLOOKUP(INDEX(Validation!$O$22:$S$26, MATCH($Q12,Validation!$M$22:$M$26,0),MATCH(K12,Validation!$O$20:$S$20,0)),Validation!$I$11:$J$35,2,FALSE), "")</f>
        <v/>
      </c>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row>
    <row r="13" spans="1:52" x14ac:dyDescent="0.35">
      <c r="A13" s="60"/>
      <c r="B13" s="60"/>
      <c r="C13" s="60"/>
      <c r="D13" s="60"/>
      <c r="E13" s="61"/>
      <c r="F13" s="62"/>
      <c r="G13" s="71"/>
      <c r="H13" s="71"/>
      <c r="I13" s="71"/>
      <c r="J13" s="71"/>
      <c r="K13" s="71"/>
      <c r="L13" s="42"/>
      <c r="M13" s="64"/>
      <c r="N13" s="79"/>
      <c r="O13" s="66"/>
      <c r="P13" s="80"/>
      <c r="Q13" s="68" t="str">
        <f>IFERROR(VLOOKUP(INDEX(Validation!$O$12:$S$16, MATCH(O13,Validation!$M$12:$M$16,0),MATCH($M13,Validation!$O$10:$S$10,0)),Validation!$F$11:$G$35,2,FALSE), "")</f>
        <v/>
      </c>
      <c r="R13" s="68" t="str">
        <f>IFERROR(VLOOKUP(INDEX(Validation!$O$22:$S$26, MATCH($Q13,Validation!$M$22:$M$26,0),MATCH(G13,Validation!$O$20:$S$20,0)),Validation!$I$11:$J$35,2,FALSE), "")</f>
        <v/>
      </c>
      <c r="S13" s="68" t="str">
        <f>IFERROR(VLOOKUP(INDEX(Validation!$O$22:$S$26, MATCH($Q13,Validation!$M$22:$M$26,0),MATCH(H13,Validation!$O$20:$S$20,0)),Validation!$I$11:$J$35,2,FALSE), "")</f>
        <v/>
      </c>
      <c r="T13" s="68" t="str">
        <f>IFERROR(VLOOKUP(INDEX(Validation!$O$22:$S$26, MATCH($Q13,Validation!$M$22:$M$26,0),MATCH(I13,Validation!$O$20:$S$20,0)),Validation!$I$11:$J$35,2,FALSE), "")</f>
        <v/>
      </c>
      <c r="U13" s="68" t="str">
        <f>IFERROR(VLOOKUP(INDEX(Validation!$O$22:$S$26, MATCH($Q13,Validation!$M$22:$M$26,0),MATCH(J13,Validation!$O$20:$S$20,0)),Validation!$I$11:$J$35,2,FALSE), "")</f>
        <v/>
      </c>
      <c r="V13" s="68" t="str">
        <f>IFERROR(VLOOKUP(INDEX(Validation!$O$22:$S$26, MATCH($Q13,Validation!$M$22:$M$26,0),MATCH(K13,Validation!$O$20:$S$20,0)),Validation!$I$11:$J$35,2,FALSE), "")</f>
        <v/>
      </c>
    </row>
    <row r="14" spans="1:52" x14ac:dyDescent="0.35">
      <c r="A14" s="60"/>
      <c r="B14" s="99"/>
      <c r="C14" s="99"/>
      <c r="D14" s="99"/>
      <c r="E14" s="99"/>
      <c r="F14" s="99"/>
      <c r="G14" s="71"/>
      <c r="H14" s="71"/>
      <c r="I14" s="71"/>
      <c r="J14" s="71"/>
      <c r="K14" s="71"/>
      <c r="L14" s="42"/>
      <c r="M14" s="64"/>
      <c r="N14" s="79"/>
      <c r="O14" s="66"/>
      <c r="P14" s="80"/>
      <c r="Q14" s="68" t="str">
        <f>IFERROR(VLOOKUP(INDEX(Validation!$O$12:$S$16, MATCH(O14,Validation!$M$12:$M$16,0),MATCH($M14,Validation!$O$10:$S$10,0)),Validation!$F$11:$G$35,2,FALSE), "")</f>
        <v/>
      </c>
      <c r="R14" s="68" t="str">
        <f>IFERROR(VLOOKUP(INDEX(Validation!$O$22:$S$26, MATCH($Q14,Validation!$M$22:$M$26,0),MATCH(G14,Validation!$O$20:$S$20,0)),Validation!$I$11:$J$35,2,FALSE), "")</f>
        <v/>
      </c>
      <c r="S14" s="68" t="str">
        <f>IFERROR(VLOOKUP(INDEX(Validation!$O$22:$S$26, MATCH($Q14,Validation!$M$22:$M$26,0),MATCH(H14,Validation!$O$20:$S$20,0)),Validation!$I$11:$J$35,2,FALSE), "")</f>
        <v/>
      </c>
      <c r="T14" s="68" t="str">
        <f>IFERROR(VLOOKUP(INDEX(Validation!$O$22:$S$26, MATCH($Q14,Validation!$M$22:$M$26,0),MATCH(I14,Validation!$O$20:$S$20,0)),Validation!$I$11:$J$35,2,FALSE), "")</f>
        <v/>
      </c>
      <c r="U14" s="68" t="str">
        <f>IFERROR(VLOOKUP(INDEX(Validation!$O$22:$S$26, MATCH($Q14,Validation!$M$22:$M$26,0),MATCH(J14,Validation!$O$20:$S$20,0)),Validation!$I$11:$J$35,2,FALSE), "")</f>
        <v/>
      </c>
      <c r="V14" s="68" t="str">
        <f>IFERROR(VLOOKUP(INDEX(Validation!$O$22:$S$26, MATCH($Q14,Validation!$M$22:$M$26,0),MATCH(K14,Validation!$O$20:$S$20,0)),Validation!$I$11:$J$35,2,FALSE), "")</f>
        <v/>
      </c>
    </row>
    <row r="15" spans="1:52" x14ac:dyDescent="0.35">
      <c r="A15" s="99"/>
      <c r="B15" s="99"/>
      <c r="C15" s="99"/>
      <c r="D15" s="99"/>
      <c r="E15" s="99"/>
      <c r="F15" s="99"/>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52" x14ac:dyDescent="0.35">
      <c r="A16" s="99"/>
      <c r="B16" s="99"/>
      <c r="C16" s="99"/>
      <c r="D16" s="99"/>
      <c r="E16" s="99"/>
      <c r="F16" s="99"/>
      <c r="G16" s="71"/>
      <c r="H16" s="71"/>
      <c r="I16" s="71"/>
      <c r="J16" s="71"/>
      <c r="K16" s="71"/>
      <c r="L16" s="42"/>
      <c r="M16" s="64"/>
      <c r="N16" s="79"/>
      <c r="O16" s="66"/>
      <c r="P16" s="80"/>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99"/>
      <c r="B17" s="99"/>
      <c r="C17" s="99"/>
      <c r="D17" s="99"/>
      <c r="E17" s="99"/>
      <c r="F17" s="99"/>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99"/>
      <c r="B18" s="99"/>
      <c r="C18" s="99"/>
      <c r="D18" s="99"/>
      <c r="E18" s="99"/>
      <c r="F18" s="99"/>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99"/>
      <c r="B19" s="99"/>
      <c r="C19" s="99"/>
      <c r="D19" s="99"/>
      <c r="E19" s="99"/>
      <c r="F19" s="99"/>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A4:A5"/>
    <mergeCell ref="B4:B5"/>
    <mergeCell ref="C4:C5"/>
    <mergeCell ref="D4:D5"/>
    <mergeCell ref="E4:E5"/>
    <mergeCell ref="Y4:Y5"/>
    <mergeCell ref="F4:F5"/>
    <mergeCell ref="G4:K4"/>
    <mergeCell ref="L4:L5"/>
    <mergeCell ref="M4:M5"/>
    <mergeCell ref="N4:N5"/>
    <mergeCell ref="O4:O5"/>
    <mergeCell ref="P4:P5"/>
    <mergeCell ref="Q4:Q5"/>
    <mergeCell ref="R4:V4"/>
    <mergeCell ref="W4:W5"/>
    <mergeCell ref="X4:X5"/>
  </mergeCells>
  <conditionalFormatting sqref="Q6:Q21">
    <cfRule type="expression" dxfId="184" priority="1">
      <formula>Q6= "Extreme"</formula>
    </cfRule>
    <cfRule type="expression" dxfId="183" priority="2">
      <formula>Q6= "High"</formula>
    </cfRule>
    <cfRule type="expression" dxfId="182" priority="3">
      <formula>Q6= "Moderate"</formula>
    </cfRule>
    <cfRule type="expression" dxfId="181" priority="4">
      <formula>Q6= "Low"</formula>
    </cfRule>
  </conditionalFormatting>
  <conditionalFormatting sqref="R6:V21">
    <cfRule type="expression" dxfId="180" priority="6">
      <formula>R6= "Very High"</formula>
    </cfRule>
    <cfRule type="expression" dxfId="179" priority="7">
      <formula>R6= "High"</formula>
    </cfRule>
    <cfRule type="expression" dxfId="178" priority="8">
      <formula>R6= "Moderate"</formula>
    </cfRule>
    <cfRule type="expression" dxfId="177" priority="9">
      <formula>R6= "Low"</formula>
    </cfRule>
  </conditionalFormatting>
  <conditionalFormatting sqref="R6:V34">
    <cfRule type="expression" dxfId="176" priority="5">
      <formula>R6="Very low"</formula>
    </cfRule>
  </conditionalFormatting>
  <conditionalFormatting sqref="R22:V34">
    <cfRule type="expression" dxfId="175" priority="10">
      <formula>R22= "Extreme"</formula>
    </cfRule>
    <cfRule type="expression" dxfId="174" priority="11">
      <formula>R22= "High"</formula>
    </cfRule>
    <cfRule type="expression" dxfId="173" priority="12">
      <formula>R22= "Moderate"</formula>
    </cfRule>
    <cfRule type="expression" dxfId="172" priority="13">
      <formula>R22= "Low"</formula>
    </cfRule>
  </conditionalFormatting>
  <pageMargins left="0.70866141732283472" right="0.70866141732283472" top="0.74803149606299213" bottom="0.74803149606299213" header="0.31496062992125984" footer="0.31496062992125984"/>
  <pageSetup paperSize="8" scale="58" fitToHeight="0" orientation="landscape" r:id="rId1"/>
  <headerFooter>
    <oddFooter>&amp;A</oddFooter>
  </headerFooter>
  <colBreaks count="1" manualBreakCount="1">
    <brk id="22" max="9" man="1"/>
  </col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9AEEA23-6BA1-46A8-A92E-CF46ABC68219}">
          <x14:formula1>
            <xm:f>Validation!$B$4:$B$7</xm:f>
          </x14:formula1>
          <xm:sqref>G22:K34</xm:sqref>
        </x14:dataValidation>
        <x14:dataValidation type="list" allowBlank="1" showInputMessage="1" showErrorMessage="1" xr:uid="{009C4A5B-9F96-4E6D-9ECB-96FC6B06C8A4}">
          <x14:formula1>
            <xm:f>Validation!$B$25:$B$28</xm:f>
          </x14:formula1>
          <xm:sqref>M22:M34</xm:sqref>
        </x14:dataValidation>
        <x14:dataValidation type="list" allowBlank="1" showInputMessage="1" showErrorMessage="1" xr:uid="{0839810A-7853-4166-807D-BE2753014BBE}">
          <x14:formula1>
            <xm:f>Validation!$B$19:$B$22</xm:f>
          </x14:formula1>
          <xm:sqref>O22:O34</xm:sqref>
        </x14:dataValidation>
        <x14:dataValidation type="list" allowBlank="1" showInputMessage="1" showErrorMessage="1" xr:uid="{E33AAF34-FDD4-48D3-8436-E6AE412A6378}">
          <x14:formula1>
            <xm:f>Validation!$B$18:$B$22</xm:f>
          </x14:formula1>
          <xm:sqref>O7:O21 O6</xm:sqref>
        </x14:dataValidation>
        <x14:dataValidation type="list" allowBlank="1" showInputMessage="1" showErrorMessage="1" xr:uid="{EA8E718A-40E2-4DAE-B75F-F680AF800C2A}">
          <x14:formula1>
            <xm:f>Validation!$B$25:$B$29</xm:f>
          </x14:formula1>
          <xm:sqref>M6:M21</xm:sqref>
        </x14:dataValidation>
        <x14:dataValidation type="list" allowBlank="1" showInputMessage="1" showErrorMessage="1" xr:uid="{185CE358-AF25-46CF-A0FB-FB252B9748A3}">
          <x14:formula1>
            <xm:f>Validation!$B$4:$B$8</xm:f>
          </x14:formula1>
          <xm:sqref>H6:K21 G7:G21 G6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99E5C-BC88-48DE-9FDD-6135B2EC78CB}">
  <sheetPr>
    <tabColor rgb="FF00B0F0"/>
    <pageSetUpPr fitToPage="1"/>
  </sheetPr>
  <dimension ref="A1:AL33"/>
  <sheetViews>
    <sheetView showGridLines="0" showRuler="0" view="pageBreakPreview" zoomScale="110" zoomScaleNormal="55" zoomScaleSheetLayoutView="11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9.453125" style="44" customWidth="1"/>
    <col min="3" max="4" width="13.26953125" style="44" customWidth="1"/>
    <col min="5" max="5" width="16.26953125" style="44" customWidth="1"/>
    <col min="6" max="6" width="45.54296875" style="44" customWidth="1"/>
    <col min="7" max="11" width="9.26953125" style="81" customWidth="1"/>
    <col min="12" max="12" width="35.54296875" style="44" customWidth="1"/>
    <col min="13" max="13" width="11.4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38" ht="26" x14ac:dyDescent="0.35">
      <c r="A1" s="102" t="s">
        <v>4</v>
      </c>
      <c r="B1" s="103"/>
      <c r="C1" s="103"/>
      <c r="D1" s="103"/>
      <c r="E1" s="103"/>
      <c r="F1" s="103"/>
      <c r="L1" s="45"/>
      <c r="M1" s="82"/>
      <c r="N1" s="45"/>
      <c r="O1" s="82"/>
      <c r="P1" s="45"/>
      <c r="Q1" s="46"/>
      <c r="R1" s="47"/>
      <c r="S1" s="48"/>
      <c r="T1" s="48"/>
      <c r="U1" s="48"/>
      <c r="V1" s="49"/>
    </row>
    <row r="2" spans="1:38" ht="23.5" x14ac:dyDescent="0.35">
      <c r="A2" s="105" t="s">
        <v>5</v>
      </c>
      <c r="B2" s="105"/>
      <c r="C2" s="103"/>
      <c r="D2" s="103"/>
      <c r="E2" s="103"/>
      <c r="F2" s="103"/>
      <c r="L2" s="45"/>
      <c r="M2" s="82"/>
      <c r="N2" s="45"/>
      <c r="O2" s="82"/>
      <c r="P2" s="45"/>
      <c r="Q2" s="46"/>
      <c r="R2" s="47"/>
      <c r="S2" s="48"/>
      <c r="T2" s="48"/>
      <c r="U2" s="48"/>
      <c r="V2" s="49"/>
    </row>
    <row r="3" spans="1:38" ht="19.5" customHeight="1" x14ac:dyDescent="0.35">
      <c r="A3" s="106" t="s">
        <v>228</v>
      </c>
      <c r="B3" s="103"/>
      <c r="C3" s="103"/>
      <c r="D3" s="103"/>
      <c r="E3" s="103"/>
      <c r="F3" s="103"/>
      <c r="L3" s="45"/>
      <c r="M3" s="82"/>
      <c r="N3" s="45"/>
      <c r="O3" s="82"/>
      <c r="P3" s="45"/>
      <c r="Q3" s="46"/>
      <c r="R3" s="47"/>
      <c r="S3" s="48"/>
      <c r="T3" s="48"/>
      <c r="U3" s="48"/>
      <c r="V3" s="49"/>
    </row>
    <row r="4" spans="1:38"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38" ht="39"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38" ht="148.5" customHeight="1" x14ac:dyDescent="0.35">
      <c r="A6" s="140" t="s">
        <v>229</v>
      </c>
      <c r="B6" s="141" t="s">
        <v>230</v>
      </c>
      <c r="C6" s="141" t="s">
        <v>231</v>
      </c>
      <c r="D6" s="141" t="s">
        <v>56</v>
      </c>
      <c r="E6" s="143" t="str">
        <f t="shared" ref="E6:E11" si="0">IF(C6="","",_xlfn.CONCAT("Risk to ",LOWER((_xlfn.CONCAT(C6," due to ",D6)))))</f>
        <v>Risk to community health due to higher temperature (including increased hot days)</v>
      </c>
      <c r="F6" s="144" t="s">
        <v>232</v>
      </c>
      <c r="G6" s="71" t="s">
        <v>38</v>
      </c>
      <c r="H6" s="71" t="s">
        <v>34</v>
      </c>
      <c r="I6" s="71" t="s">
        <v>34</v>
      </c>
      <c r="J6" s="71" t="s">
        <v>35</v>
      </c>
      <c r="K6" s="71" t="s">
        <v>51</v>
      </c>
      <c r="L6" s="42" t="s">
        <v>233</v>
      </c>
      <c r="M6" s="64" t="s">
        <v>35</v>
      </c>
      <c r="N6" s="79" t="s">
        <v>234</v>
      </c>
      <c r="O6" s="66" t="s">
        <v>38</v>
      </c>
      <c r="P6" s="80" t="s">
        <v>235</v>
      </c>
      <c r="Q6" s="68" t="str">
        <f>IFERROR(VLOOKUP(INDEX(Validation!$O$12:$S$16, MATCH(O6,Validation!$M$12:$M$16,0),MATCH($M6,Validation!$O$10:$S$10,0)),Validation!$F$11:$G$35,2,FALSE), "")</f>
        <v>High</v>
      </c>
      <c r="R6" s="68" t="str">
        <f>IFERROR(VLOOKUP(INDEX(Validation!$O$22:$S$26, MATCH($Q6,Validation!$M$22:$M$26,0),MATCH(G6,Validation!$O$20:$S$20,0)),Validation!$I$11:$J$35,2,FALSE), "")</f>
        <v>Low</v>
      </c>
      <c r="S6" s="68" t="str">
        <f>IFERROR(VLOOKUP(INDEX(Validation!$O$22:$S$26, MATCH($Q6,Validation!$M$22:$M$26,0),MATCH(H6,Validation!$O$20:$S$20,0)),Validation!$I$11:$J$35,2,FALSE), "")</f>
        <v>Moderate</v>
      </c>
      <c r="T6" s="68" t="str">
        <f>IFERROR(VLOOKUP(INDEX(Validation!$O$22:$S$26, MATCH($Q6,Validation!$M$22:$M$26,0),MATCH(I6,Validation!$O$20:$S$20,0)),Validation!$I$11:$J$35,2,FALSE), "")</f>
        <v>Moderate</v>
      </c>
      <c r="U6" s="68" t="str">
        <f>IFERROR(VLOOKUP(INDEX(Validation!$O$22:$S$26, MATCH($Q6,Validation!$M$22:$M$26,0),MATCH(J6,Validation!$O$20:$S$20,0)),Validation!$I$11:$J$35,2,FALSE), "")</f>
        <v>High</v>
      </c>
      <c r="V6" s="68" t="str">
        <f>IFERROR(VLOOKUP(INDEX(Validation!$O$22:$S$26, MATCH($Q6,Validation!$M$22:$M$26,0),MATCH(K6,Validation!$O$20:$S$20,0)),Validation!$I$11:$J$35,2,FALSE), "")</f>
        <v>Very High</v>
      </c>
    </row>
    <row r="7" spans="1:38" ht="99.75" customHeight="1" x14ac:dyDescent="0.35">
      <c r="A7" s="145" t="s">
        <v>236</v>
      </c>
      <c r="B7" s="146" t="s">
        <v>230</v>
      </c>
      <c r="C7" s="146" t="s">
        <v>231</v>
      </c>
      <c r="D7" s="146" t="s">
        <v>71</v>
      </c>
      <c r="E7" s="148" t="str">
        <f t="shared" si="0"/>
        <v>Risk to community health due to increased fire weather</v>
      </c>
      <c r="F7" s="149" t="s">
        <v>237</v>
      </c>
      <c r="G7" s="71" t="s">
        <v>34</v>
      </c>
      <c r="H7" s="71" t="s">
        <v>34</v>
      </c>
      <c r="I7" s="71" t="s">
        <v>34</v>
      </c>
      <c r="J7" s="71" t="s">
        <v>35</v>
      </c>
      <c r="K7" s="71" t="s">
        <v>51</v>
      </c>
      <c r="L7" s="42" t="s">
        <v>238</v>
      </c>
      <c r="M7" s="64" t="s">
        <v>35</v>
      </c>
      <c r="N7" s="79" t="s">
        <v>239</v>
      </c>
      <c r="O7" s="66" t="s">
        <v>60</v>
      </c>
      <c r="P7" s="80" t="s">
        <v>240</v>
      </c>
      <c r="Q7" s="68" t="str">
        <f>IFERROR(VLOOKUP(INDEX(Validation!$O$12:$S$16, MATCH(O7,Validation!$M$12:$M$16,0),MATCH($M7,Validation!$O$10:$S$10,0)),Validation!$F$11:$G$35,2,FALSE), "")</f>
        <v>Moderate</v>
      </c>
      <c r="R7" s="68" t="str">
        <f>IFERROR(VLOOKUP(INDEX(Validation!$O$22:$S$26, MATCH($Q7,Validation!$M$22:$M$26,0),MATCH(G7,Validation!$O$20:$S$20,0)),Validation!$I$11:$J$35,2,FALSE), "")</f>
        <v>Moderate</v>
      </c>
      <c r="S7" s="68" t="str">
        <f>IFERROR(VLOOKUP(INDEX(Validation!$O$22:$S$26, MATCH($Q7,Validation!$M$22:$M$26,0),MATCH(H7,Validation!$O$20:$S$20,0)),Validation!$I$11:$J$35,2,FALSE), "")</f>
        <v>Moderate</v>
      </c>
      <c r="T7" s="68" t="str">
        <f>IFERROR(VLOOKUP(INDEX(Validation!$O$22:$S$26, MATCH($Q7,Validation!$M$22:$M$26,0),MATCH(I7,Validation!$O$20:$S$20,0)),Validation!$I$11:$J$35,2,FALSE), "")</f>
        <v>Moderate</v>
      </c>
      <c r="U7" s="68" t="str">
        <f>IFERROR(VLOOKUP(INDEX(Validation!$O$22:$S$26, MATCH($Q7,Validation!$M$22:$M$26,0),MATCH(J7,Validation!$O$20:$S$20,0)),Validation!$I$11:$J$35,2,FALSE), "")</f>
        <v>Moderate</v>
      </c>
      <c r="V7" s="68" t="str">
        <f>IFERROR(VLOOKUP(INDEX(Validation!$O$22:$S$26, MATCH($Q7,Validation!$M$22:$M$26,0),MATCH(K7,Validation!$O$20:$S$20,0)),Validation!$I$11:$J$35,2,FALSE), "")</f>
        <v>High</v>
      </c>
    </row>
    <row r="8" spans="1:38" ht="146.25" customHeight="1" x14ac:dyDescent="0.35">
      <c r="A8" s="145" t="s">
        <v>241</v>
      </c>
      <c r="B8" s="146" t="s">
        <v>230</v>
      </c>
      <c r="C8" s="146" t="s">
        <v>231</v>
      </c>
      <c r="D8" s="146" t="s">
        <v>48</v>
      </c>
      <c r="E8" s="148" t="str">
        <f t="shared" si="0"/>
        <v>Risk to community health due to dryness and drought</v>
      </c>
      <c r="F8" s="149" t="s">
        <v>1127</v>
      </c>
      <c r="G8" s="71" t="s">
        <v>34</v>
      </c>
      <c r="H8" s="71" t="s">
        <v>35</v>
      </c>
      <c r="I8" s="71" t="s">
        <v>35</v>
      </c>
      <c r="J8" s="71" t="s">
        <v>51</v>
      </c>
      <c r="K8" s="71" t="s">
        <v>51</v>
      </c>
      <c r="L8" s="42" t="s">
        <v>242</v>
      </c>
      <c r="M8" s="64" t="s">
        <v>35</v>
      </c>
      <c r="N8" s="79" t="s">
        <v>243</v>
      </c>
      <c r="O8" s="66" t="s">
        <v>60</v>
      </c>
      <c r="P8" s="80" t="s">
        <v>244</v>
      </c>
      <c r="Q8" s="68" t="str">
        <f>IFERROR(VLOOKUP(INDEX(Validation!$O$12:$S$16, MATCH(O8,Validation!$M$12:$M$16,0),MATCH($M8,Validation!$O$10:$S$10,0)),Validation!$F$11:$G$35,2,FALSE), "")</f>
        <v>Moderate</v>
      </c>
      <c r="R8" s="68" t="str">
        <f>IFERROR(VLOOKUP(INDEX(Validation!$O$22:$S$26, MATCH($Q8,Validation!$M$22:$M$26,0),MATCH(G8,Validation!$O$20:$S$20,0)),Validation!$I$11:$J$35,2,FALSE), "")</f>
        <v>Moderate</v>
      </c>
      <c r="S8" s="68" t="str">
        <f>IFERROR(VLOOKUP(INDEX(Validation!$O$22:$S$26, MATCH($Q8,Validation!$M$22:$M$26,0),MATCH(H8,Validation!$O$20:$S$20,0)),Validation!$I$11:$J$35,2,FALSE), "")</f>
        <v>Moderate</v>
      </c>
      <c r="T8" s="68" t="str">
        <f>IFERROR(VLOOKUP(INDEX(Validation!$O$22:$S$26, MATCH($Q8,Validation!$M$22:$M$26,0),MATCH(I8,Validation!$O$20:$S$20,0)),Validation!$I$11:$J$35,2,FALSE), "")</f>
        <v>Moderate</v>
      </c>
      <c r="U8" s="68" t="str">
        <f>IFERROR(VLOOKUP(INDEX(Validation!$O$22:$S$26, MATCH($Q8,Validation!$M$22:$M$26,0),MATCH(J8,Validation!$O$20:$S$20,0)),Validation!$I$11:$J$35,2,FALSE), "")</f>
        <v>High</v>
      </c>
      <c r="V8" s="68" t="str">
        <f>IFERROR(VLOOKUP(INDEX(Validation!$O$22:$S$26, MATCH($Q8,Validation!$M$22:$M$26,0),MATCH(K8,Validation!$O$20:$S$20,0)),Validation!$I$11:$J$35,2,FALSE), "")</f>
        <v>High</v>
      </c>
    </row>
    <row r="9" spans="1:38" ht="120" customHeight="1" x14ac:dyDescent="0.35">
      <c r="A9" s="145" t="s">
        <v>245</v>
      </c>
      <c r="B9" s="146" t="s">
        <v>230</v>
      </c>
      <c r="C9" s="146" t="s">
        <v>231</v>
      </c>
      <c r="D9" s="146" t="s">
        <v>32</v>
      </c>
      <c r="E9" s="148" t="str">
        <f t="shared" si="0"/>
        <v>Risk to community health due to increased extreme rainfall and flooding</v>
      </c>
      <c r="F9" s="149" t="s">
        <v>246</v>
      </c>
      <c r="G9" s="71" t="s">
        <v>34</v>
      </c>
      <c r="H9" s="71" t="s">
        <v>34</v>
      </c>
      <c r="I9" s="71" t="s">
        <v>34</v>
      </c>
      <c r="J9" s="71" t="s">
        <v>35</v>
      </c>
      <c r="K9" s="71" t="s">
        <v>51</v>
      </c>
      <c r="L9" s="42" t="s">
        <v>247</v>
      </c>
      <c r="M9" s="64" t="s">
        <v>35</v>
      </c>
      <c r="N9" s="79" t="s">
        <v>248</v>
      </c>
      <c r="O9" s="66" t="s">
        <v>38</v>
      </c>
      <c r="P9" s="80" t="s">
        <v>249</v>
      </c>
      <c r="Q9" s="68" t="str">
        <f>IFERROR(VLOOKUP(INDEX(Validation!$O$12:$S$16, MATCH(O9,Validation!$M$12:$M$16,0),MATCH($M9,Validation!$O$10:$S$10,0)),Validation!$F$11:$G$35,2,FALSE), "")</f>
        <v>High</v>
      </c>
      <c r="R9" s="68" t="str">
        <f>IFERROR(VLOOKUP(INDEX(Validation!$O$22:$S$26, MATCH($Q9,Validation!$M$22:$M$26,0),MATCH(G9,Validation!$O$20:$S$20,0)),Validation!$I$11:$J$35,2,FALSE), "")</f>
        <v>Moderate</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High</v>
      </c>
      <c r="V9" s="68" t="str">
        <f>IFERROR(VLOOKUP(INDEX(Validation!$O$22:$S$26, MATCH($Q9,Validation!$M$22:$M$26,0),MATCH(K9,Validation!$O$20:$S$20,0)),Validation!$I$11:$J$35,2,FALSE), "")</f>
        <v>Very High</v>
      </c>
      <c r="Z9" s="138"/>
      <c r="AA9" s="138"/>
      <c r="AB9" s="138"/>
      <c r="AC9" s="138"/>
      <c r="AD9" s="138"/>
      <c r="AE9" s="138"/>
      <c r="AF9" s="138"/>
      <c r="AG9" s="138"/>
      <c r="AH9" s="138"/>
      <c r="AI9" s="138"/>
      <c r="AJ9" s="138"/>
      <c r="AK9" s="138"/>
      <c r="AL9" s="138"/>
    </row>
    <row r="10" spans="1:38" s="135" customFormat="1" ht="121.5" customHeight="1" x14ac:dyDescent="0.35">
      <c r="A10" s="145" t="s">
        <v>250</v>
      </c>
      <c r="B10" s="146" t="s">
        <v>230</v>
      </c>
      <c r="C10" s="146" t="s">
        <v>231</v>
      </c>
      <c r="D10" s="146" t="s">
        <v>251</v>
      </c>
      <c r="E10" s="148" t="str">
        <f t="shared" si="0"/>
        <v>Risk to community health due to groundwater rise and salinity stress in low lying areas</v>
      </c>
      <c r="F10" s="149" t="s">
        <v>252</v>
      </c>
      <c r="G10" s="71" t="s">
        <v>35</v>
      </c>
      <c r="H10" s="71" t="s">
        <v>35</v>
      </c>
      <c r="I10" s="71" t="s">
        <v>35</v>
      </c>
      <c r="J10" s="71" t="s">
        <v>35</v>
      </c>
      <c r="K10" s="71" t="s">
        <v>51</v>
      </c>
      <c r="L10" s="42" t="s">
        <v>253</v>
      </c>
      <c r="M10" s="64" t="s">
        <v>34</v>
      </c>
      <c r="N10" s="79" t="s">
        <v>254</v>
      </c>
      <c r="O10" s="66" t="s">
        <v>38</v>
      </c>
      <c r="P10" s="80" t="s">
        <v>255</v>
      </c>
      <c r="Q10" s="68" t="str">
        <f>IFERROR(VLOOKUP(INDEX(Validation!$O$12:$S$16, MATCH(O10,Validation!$M$12:$M$16,0),MATCH($M10,Validation!$O$10:$S$10,0)),Validation!$F$11:$G$35,2,FALSE), "")</f>
        <v>Moderate</v>
      </c>
      <c r="R10" s="68" t="str">
        <f>IFERROR(VLOOKUP(INDEX(Validation!$O$22:$S$26, MATCH($Q10,Validation!$M$22:$M$26,0),MATCH(G10,Validation!$O$20:$S$20,0)),Validation!$I$11:$J$35,2,FALSE), "")</f>
        <v>Moderate</v>
      </c>
      <c r="S10" s="68" t="str">
        <f>IFERROR(VLOOKUP(INDEX(Validation!$O$22:$S$26, MATCH($Q10,Validation!$M$22:$M$26,0),MATCH(H10,Validation!$O$20:$S$20,0)),Validation!$I$11:$J$35,2,FALSE), "")</f>
        <v>Moderate</v>
      </c>
      <c r="T10" s="68" t="str">
        <f>IFERROR(VLOOKUP(INDEX(Validation!$O$22:$S$26, MATCH($Q10,Validation!$M$22:$M$26,0),MATCH(I10,Validation!$O$20:$S$20,0)),Validation!$I$11:$J$35,2,FALSE), "")</f>
        <v>Moderate</v>
      </c>
      <c r="U10" s="68" t="str">
        <f>IFERROR(VLOOKUP(INDEX(Validation!$O$22:$S$26, MATCH($Q10,Validation!$M$22:$M$26,0),MATCH(J10,Validation!$O$20:$S$20,0)),Validation!$I$11:$J$35,2,FALSE), "")</f>
        <v>Moderate</v>
      </c>
      <c r="V10" s="68" t="str">
        <f>IFERROR(VLOOKUP(INDEX(Validation!$O$22:$S$26, MATCH($Q10,Validation!$M$22:$M$26,0),MATCH(K10,Validation!$O$20:$S$20,0)),Validation!$I$11:$J$35,2,FALSE), "")</f>
        <v>High</v>
      </c>
      <c r="Z10" s="138"/>
      <c r="AA10" s="138"/>
      <c r="AB10" s="138"/>
      <c r="AC10" s="138"/>
      <c r="AD10" s="138"/>
      <c r="AE10" s="138"/>
      <c r="AF10" s="138"/>
      <c r="AG10" s="138"/>
      <c r="AH10" s="138"/>
      <c r="AI10" s="138"/>
      <c r="AJ10" s="138"/>
      <c r="AK10" s="138"/>
      <c r="AL10" s="138"/>
    </row>
    <row r="11" spans="1:38" ht="145.5" customHeight="1" x14ac:dyDescent="0.35">
      <c r="A11" s="145" t="s">
        <v>256</v>
      </c>
      <c r="B11" s="145" t="s">
        <v>230</v>
      </c>
      <c r="C11" s="146" t="s">
        <v>231</v>
      </c>
      <c r="D11" s="146" t="s">
        <v>90</v>
      </c>
      <c r="E11" s="213" t="str">
        <f t="shared" si="0"/>
        <v>Risk to community health due to sea level rise and coastal flooding</v>
      </c>
      <c r="F11" s="212" t="s">
        <v>1166</v>
      </c>
      <c r="G11" s="71" t="s">
        <v>38</v>
      </c>
      <c r="H11" s="71" t="s">
        <v>34</v>
      </c>
      <c r="I11" s="71" t="s">
        <v>34</v>
      </c>
      <c r="J11" s="71" t="s">
        <v>35</v>
      </c>
      <c r="K11" s="71" t="s">
        <v>51</v>
      </c>
      <c r="L11" s="42" t="s">
        <v>257</v>
      </c>
      <c r="M11" s="64" t="s">
        <v>34</v>
      </c>
      <c r="N11" s="79" t="s">
        <v>258</v>
      </c>
      <c r="O11" s="66" t="s">
        <v>38</v>
      </c>
      <c r="P11" s="80" t="s">
        <v>259</v>
      </c>
      <c r="Q11" s="68" t="str">
        <f>IFERROR(VLOOKUP(INDEX(Validation!$O$12:$S$16, MATCH(O11,Validation!$M$12:$M$16,0),MATCH($M11,Validation!$O$10:$S$10,0)),Validation!$F$11:$G$35,2,FALSE), "")</f>
        <v>Moderate</v>
      </c>
      <c r="R11" s="68" t="str">
        <f>IFERROR(VLOOKUP(INDEX(Validation!$O$22:$S$26, MATCH($Q11,Validation!$M$22:$M$26,0),MATCH(G11,Validation!$O$20:$S$20,0)),Validation!$I$11:$J$35,2,FALSE), "")</f>
        <v>Low</v>
      </c>
      <c r="S11" s="68" t="str">
        <f>IFERROR(VLOOKUP(INDEX(Validation!$O$22:$S$26, MATCH($Q11,Validation!$M$22:$M$26,0),MATCH(H11,Validation!$O$20:$S$20,0)),Validation!$I$11:$J$35,2,FALSE), "")</f>
        <v>Moderate</v>
      </c>
      <c r="T11" s="68" t="str">
        <f>IFERROR(VLOOKUP(INDEX(Validation!$O$22:$S$26, MATCH($Q11,Validation!$M$22:$M$26,0),MATCH(I11,Validation!$O$20:$S$20,0)),Validation!$I$11:$J$35,2,FALSE), "")</f>
        <v>Moderate</v>
      </c>
      <c r="U11" s="68" t="str">
        <f>IFERROR(VLOOKUP(INDEX(Validation!$O$22:$S$26, MATCH($Q11,Validation!$M$22:$M$26,0),MATCH(J11,Validation!$O$20:$S$20,0)),Validation!$I$11:$J$35,2,FALSE), "")</f>
        <v>Moderate</v>
      </c>
      <c r="V11" s="68" t="str">
        <f>IFERROR(VLOOKUP(INDEX(Validation!$O$22:$S$26, MATCH($Q11,Validation!$M$22:$M$26,0),MATCH(K11,Validation!$O$20:$S$20,0)),Validation!$I$11:$J$35,2,FALSE), "")</f>
        <v>High</v>
      </c>
      <c r="Z11" s="138"/>
      <c r="AA11" s="138"/>
      <c r="AB11" s="138"/>
      <c r="AC11" s="138"/>
      <c r="AD11" s="138"/>
      <c r="AE11" s="138"/>
      <c r="AF11" s="138"/>
      <c r="AG11" s="138"/>
      <c r="AH11" s="138"/>
      <c r="AI11" s="138"/>
      <c r="AJ11" s="138"/>
      <c r="AK11" s="138"/>
      <c r="AL11" s="138"/>
    </row>
    <row r="12" spans="1:38" ht="89.25" customHeight="1" x14ac:dyDescent="0.35">
      <c r="A12" s="60"/>
      <c r="B12" s="60"/>
      <c r="C12" s="60"/>
      <c r="D12" s="60"/>
      <c r="E12" s="61"/>
      <c r="F12" s="62"/>
      <c r="G12" s="71"/>
      <c r="H12" s="71"/>
      <c r="I12" s="71"/>
      <c r="J12" s="71"/>
      <c r="K12" s="71"/>
      <c r="L12" s="42"/>
      <c r="M12" s="64"/>
      <c r="N12" s="79"/>
      <c r="O12" s="66"/>
      <c r="P12" s="80"/>
      <c r="Q12" s="68" t="str">
        <f>IFERROR(VLOOKUP(INDEX(Validation!$O$12:$S$16, MATCH(O12,Validation!$M$12:$M$16,0),MATCH($M12,Validation!$O$10:$S$10,0)),Validation!$F$11:$G$35,2,FALSE), "")</f>
        <v/>
      </c>
      <c r="R12" s="68" t="str">
        <f>IFERROR(VLOOKUP(INDEX(Validation!$O$22:$S$26, MATCH($Q12,Validation!$M$22:$M$26,0),MATCH(G12,Validation!$O$20:$S$20,0)),Validation!$I$11:$J$35,2,FALSE), "")</f>
        <v/>
      </c>
      <c r="S12" s="68" t="str">
        <f>IFERROR(VLOOKUP(INDEX(Validation!$O$22:$S$26, MATCH($Q12,Validation!$M$22:$M$26,0),MATCH(H12,Validation!$O$20:$S$20,0)),Validation!$I$11:$J$35,2,FALSE), "")</f>
        <v/>
      </c>
      <c r="T12" s="68" t="str">
        <f>IFERROR(VLOOKUP(INDEX(Validation!$O$22:$S$26, MATCH($Q12,Validation!$M$22:$M$26,0),MATCH(I12,Validation!$O$20:$S$20,0)),Validation!$I$11:$J$35,2,FALSE), "")</f>
        <v/>
      </c>
      <c r="U12" s="68" t="str">
        <f>IFERROR(VLOOKUP(INDEX(Validation!$O$22:$S$26, MATCH($Q12,Validation!$M$22:$M$26,0),MATCH(J12,Validation!$O$20:$S$20,0)),Validation!$I$11:$J$35,2,FALSE), "")</f>
        <v/>
      </c>
      <c r="V12" s="68" t="str">
        <f>IFERROR(VLOOKUP(INDEX(Validation!$O$22:$S$26, MATCH($Q12,Validation!$M$22:$M$26,0),MATCH(K12,Validation!$O$20:$S$20,0)),Validation!$I$11:$J$35,2,FALSE), "")</f>
        <v/>
      </c>
    </row>
    <row r="13" spans="1:38" ht="25.5" customHeight="1" x14ac:dyDescent="0.35">
      <c r="A13" s="60"/>
      <c r="B13" s="99"/>
      <c r="C13" s="99"/>
      <c r="D13" s="99"/>
      <c r="E13" s="99"/>
      <c r="F13" s="99"/>
      <c r="G13" s="71"/>
      <c r="H13" s="71"/>
      <c r="I13" s="71"/>
      <c r="J13" s="71"/>
      <c r="K13" s="71"/>
      <c r="L13" s="42"/>
      <c r="M13" s="64"/>
      <c r="N13" s="79"/>
      <c r="O13" s="66"/>
      <c r="P13" s="80"/>
      <c r="Q13" s="68" t="str">
        <f>IFERROR(VLOOKUP(INDEX(Validation!$O$12:$S$16, MATCH(O13,Validation!$M$12:$M$16,0),MATCH($M13,Validation!$O$10:$S$10,0)),Validation!$F$11:$G$35,2,FALSE), "")</f>
        <v/>
      </c>
      <c r="R13" s="68" t="str">
        <f>IFERROR(VLOOKUP(INDEX(Validation!$O$22:$S$26, MATCH($Q13,Validation!$M$22:$M$26,0),MATCH(G13,Validation!$O$20:$S$20,0)),Validation!$I$11:$J$35,2,FALSE), "")</f>
        <v/>
      </c>
      <c r="S13" s="68" t="str">
        <f>IFERROR(VLOOKUP(INDEX(Validation!$O$22:$S$26, MATCH($Q13,Validation!$M$22:$M$26,0),MATCH(H13,Validation!$O$20:$S$20,0)),Validation!$I$11:$J$35,2,FALSE), "")</f>
        <v/>
      </c>
      <c r="T13" s="68" t="str">
        <f>IFERROR(VLOOKUP(INDEX(Validation!$O$22:$S$26, MATCH($Q13,Validation!$M$22:$M$26,0),MATCH(I13,Validation!$O$20:$S$20,0)),Validation!$I$11:$J$35,2,FALSE), "")</f>
        <v/>
      </c>
      <c r="U13" s="68" t="str">
        <f>IFERROR(VLOOKUP(INDEX(Validation!$O$22:$S$26, MATCH($Q13,Validation!$M$22:$M$26,0),MATCH(J13,Validation!$O$20:$S$20,0)),Validation!$I$11:$J$35,2,FALSE), "")</f>
        <v/>
      </c>
      <c r="V13" s="68" t="str">
        <f>IFERROR(VLOOKUP(INDEX(Validation!$O$22:$S$26, MATCH($Q13,Validation!$M$22:$M$26,0),MATCH(K13,Validation!$O$20:$S$20,0)),Validation!$I$11:$J$35,2,FALSE), "")</f>
        <v/>
      </c>
    </row>
    <row r="14" spans="1:38" x14ac:dyDescent="0.35">
      <c r="A14" s="99"/>
      <c r="B14" s="99"/>
      <c r="C14" s="99"/>
      <c r="D14" s="99"/>
      <c r="E14" s="99"/>
      <c r="F14" s="99"/>
      <c r="G14" s="71"/>
      <c r="H14" s="71"/>
      <c r="I14" s="71"/>
      <c r="J14" s="71"/>
      <c r="K14" s="71"/>
      <c r="L14" s="42"/>
      <c r="M14" s="64"/>
      <c r="N14" s="79"/>
      <c r="O14" s="66"/>
      <c r="P14" s="80"/>
      <c r="Q14" s="68" t="str">
        <f>IFERROR(VLOOKUP(INDEX(Validation!$O$12:$S$16, MATCH(O14,Validation!$M$12:$M$16,0),MATCH($M14,Validation!$O$10:$S$10,0)),Validation!$F$11:$G$35,2,FALSE), "")</f>
        <v/>
      </c>
      <c r="R14" s="68" t="str">
        <f>IFERROR(VLOOKUP(INDEX(Validation!$O$22:$S$26, MATCH($Q14,Validation!$M$22:$M$26,0),MATCH(G14,Validation!$O$20:$S$20,0)),Validation!$I$11:$J$35,2,FALSE), "")</f>
        <v/>
      </c>
      <c r="S14" s="68" t="str">
        <f>IFERROR(VLOOKUP(INDEX(Validation!$O$22:$S$26, MATCH($Q14,Validation!$M$22:$M$26,0),MATCH(H14,Validation!$O$20:$S$20,0)),Validation!$I$11:$J$35,2,FALSE), "")</f>
        <v/>
      </c>
      <c r="T14" s="68" t="str">
        <f>IFERROR(VLOOKUP(INDEX(Validation!$O$22:$S$26, MATCH($Q14,Validation!$M$22:$M$26,0),MATCH(I14,Validation!$O$20:$S$20,0)),Validation!$I$11:$J$35,2,FALSE), "")</f>
        <v/>
      </c>
      <c r="U14" s="68" t="str">
        <f>IFERROR(VLOOKUP(INDEX(Validation!$O$22:$S$26, MATCH($Q14,Validation!$M$22:$M$26,0),MATCH(J14,Validation!$O$20:$S$20,0)),Validation!$I$11:$J$35,2,FALSE), "")</f>
        <v/>
      </c>
      <c r="V14" s="68" t="str">
        <f>IFERROR(VLOOKUP(INDEX(Validation!$O$22:$S$26, MATCH($Q14,Validation!$M$22:$M$26,0),MATCH(K14,Validation!$O$20:$S$20,0)),Validation!$I$11:$J$35,2,FALSE), "")</f>
        <v/>
      </c>
    </row>
    <row r="15" spans="1:38" x14ac:dyDescent="0.35">
      <c r="A15" s="99"/>
      <c r="B15" s="99"/>
      <c r="C15" s="99"/>
      <c r="D15" s="99"/>
      <c r="E15" s="99"/>
      <c r="F15" s="99"/>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38" x14ac:dyDescent="0.35">
      <c r="A16" s="99"/>
      <c r="B16" s="99"/>
      <c r="C16" s="99"/>
      <c r="D16" s="99"/>
      <c r="E16" s="99"/>
      <c r="F16" s="99"/>
      <c r="G16" s="71"/>
      <c r="H16" s="71"/>
      <c r="I16" s="71"/>
      <c r="J16" s="71"/>
      <c r="K16" s="71"/>
      <c r="L16" s="42"/>
      <c r="M16" s="64"/>
      <c r="N16" s="76"/>
      <c r="O16" s="66"/>
      <c r="P16" s="67"/>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99"/>
      <c r="B17" s="99"/>
      <c r="C17" s="99"/>
      <c r="D17" s="99"/>
      <c r="E17" s="99"/>
      <c r="F17" s="99"/>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99"/>
      <c r="B18" s="99"/>
      <c r="C18" s="99"/>
      <c r="D18" s="99"/>
      <c r="E18" s="99"/>
      <c r="F18" s="99"/>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99"/>
      <c r="B19" s="99"/>
      <c r="C19" s="99"/>
      <c r="D19" s="99"/>
      <c r="E19" s="99"/>
      <c r="F19" s="99"/>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63"/>
      <c r="M21" s="64"/>
      <c r="N21" s="107"/>
      <c r="O21" s="66"/>
      <c r="P21" s="67"/>
      <c r="R21" s="68" t="s">
        <v>96</v>
      </c>
      <c r="S21" s="68" t="s">
        <v>96</v>
      </c>
      <c r="T21" s="68" t="s">
        <v>96</v>
      </c>
      <c r="U21" s="68" t="s">
        <v>96</v>
      </c>
      <c r="V21" s="68" t="s">
        <v>96</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sheetData>
  <mergeCells count="17">
    <mergeCell ref="P4:P5"/>
    <mergeCell ref="A4:A5"/>
    <mergeCell ref="B4:B5"/>
    <mergeCell ref="C4:C5"/>
    <mergeCell ref="D4:D5"/>
    <mergeCell ref="E4:E5"/>
    <mergeCell ref="F4:F5"/>
    <mergeCell ref="G4:K4"/>
    <mergeCell ref="L4:L5"/>
    <mergeCell ref="M4:M5"/>
    <mergeCell ref="N4:N5"/>
    <mergeCell ref="O4:O5"/>
    <mergeCell ref="Q4:Q5"/>
    <mergeCell ref="R4:V4"/>
    <mergeCell ref="W4:W5"/>
    <mergeCell ref="X4:X5"/>
    <mergeCell ref="Y4:Y5"/>
  </mergeCells>
  <phoneticPr fontId="16" type="noConversion"/>
  <conditionalFormatting sqref="Q6:Q20">
    <cfRule type="expression" dxfId="171" priority="1">
      <formula>Q6= "Extreme"</formula>
    </cfRule>
    <cfRule type="expression" dxfId="170" priority="2">
      <formula>Q6= "High"</formula>
    </cfRule>
    <cfRule type="expression" dxfId="169" priority="3">
      <formula>Q6= "Moderate"</formula>
    </cfRule>
    <cfRule type="expression" dxfId="168" priority="4">
      <formula>Q6= "Low"</formula>
    </cfRule>
  </conditionalFormatting>
  <conditionalFormatting sqref="R6:V20">
    <cfRule type="expression" dxfId="167" priority="6">
      <formula>R6= "Very High"</formula>
    </cfRule>
    <cfRule type="expression" dxfId="166" priority="7">
      <formula>R6= "High"</formula>
    </cfRule>
    <cfRule type="expression" dxfId="165" priority="8">
      <formula>R6= "Moderate"</formula>
    </cfRule>
    <cfRule type="expression" dxfId="164" priority="9">
      <formula>R6= "Low"</formula>
    </cfRule>
  </conditionalFormatting>
  <conditionalFormatting sqref="R6:V33">
    <cfRule type="expression" dxfId="163" priority="5">
      <formula>R6="Very low"</formula>
    </cfRule>
  </conditionalFormatting>
  <conditionalFormatting sqref="R21:V33">
    <cfRule type="expression" dxfId="162" priority="10">
      <formula>R21= "Extreme"</formula>
    </cfRule>
    <cfRule type="expression" dxfId="161" priority="11">
      <formula>R21= "High"</formula>
    </cfRule>
    <cfRule type="expression" dxfId="160" priority="12">
      <formula>R21= "Moderate"</formula>
    </cfRule>
    <cfRule type="expression" dxfId="159" priority="13">
      <formula>R21= "Low"</formula>
    </cfRule>
  </conditionalFormatting>
  <pageMargins left="0.70866141732283472" right="0.70866141732283472" top="0.74803149606299213" bottom="0.74803149606299213" header="0.31496062992125984" footer="0.31496062992125984"/>
  <pageSetup paperSize="8" scale="58"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D2092C0-95D6-4A98-95FA-A50B7748BEDE}">
          <x14:formula1>
            <xm:f>Validation!$B$4:$B$8</xm:f>
          </x14:formula1>
          <xm:sqref>G12:K20 G6:K6 G7:K7 G8:K11</xm:sqref>
        </x14:dataValidation>
        <x14:dataValidation type="list" allowBlank="1" showInputMessage="1" showErrorMessage="1" xr:uid="{08C52360-7155-4061-877E-3768FCCDF86A}">
          <x14:formula1>
            <xm:f>Validation!$B$25:$B$29</xm:f>
          </x14:formula1>
          <xm:sqref>M12:M20 M6:M11</xm:sqref>
        </x14:dataValidation>
        <x14:dataValidation type="list" allowBlank="1" showInputMessage="1" showErrorMessage="1" xr:uid="{25BA18F3-3115-4AE6-8D33-3B0855E19288}">
          <x14:formula1>
            <xm:f>Validation!$B$18:$B$22</xm:f>
          </x14:formula1>
          <xm:sqref>O12:O20 O6:O11</xm:sqref>
        </x14:dataValidation>
        <x14:dataValidation type="list" allowBlank="1" showInputMessage="1" showErrorMessage="1" xr:uid="{A9DA61BB-B985-4098-A902-F0DDBB73229D}">
          <x14:formula1>
            <xm:f>Validation!$B$19:$B$22</xm:f>
          </x14:formula1>
          <xm:sqref>O21:O33</xm:sqref>
        </x14:dataValidation>
        <x14:dataValidation type="list" allowBlank="1" showInputMessage="1" showErrorMessage="1" xr:uid="{FA5A7FD2-CD0A-4410-AD16-7C16DC4CDCFB}">
          <x14:formula1>
            <xm:f>Validation!$B$25:$B$28</xm:f>
          </x14:formula1>
          <xm:sqref>M21:M33</xm:sqref>
        </x14:dataValidation>
        <x14:dataValidation type="list" allowBlank="1" showInputMessage="1" showErrorMessage="1" xr:uid="{08233E92-4999-4660-BDD1-B2D9965C22FC}">
          <x14:formula1>
            <xm:f>Validation!$B$4:$B$7</xm:f>
          </x14:formula1>
          <xm:sqref>G21:K33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653C-B3A5-438F-BDBD-B00730BA14DA}">
  <sheetPr>
    <tabColor theme="5" tint="0.39997558519241921"/>
    <pageSetUpPr fitToPage="1"/>
  </sheetPr>
  <dimension ref="A1:AV34"/>
  <sheetViews>
    <sheetView showGridLines="0" showRuler="0" view="pageBreakPreview" zoomScaleNormal="55" zoomScaleSheetLayoutView="100" workbookViewId="0">
      <pane xSplit="6" ySplit="5" topLeftCell="G6" activePane="bottomRight" state="frozen"/>
      <selection activeCell="J15" sqref="J15"/>
      <selection pane="topRight" activeCell="J15" sqref="J15"/>
      <selection pane="bottomLeft" activeCell="J15" sqref="J15"/>
      <selection pane="bottomRight" activeCell="C7" sqref="C7"/>
    </sheetView>
  </sheetViews>
  <sheetFormatPr defaultColWidth="9.26953125" defaultRowHeight="14.5" x14ac:dyDescent="0.35"/>
  <cols>
    <col min="1" max="1" width="6.453125" style="44" customWidth="1"/>
    <col min="2" max="2" width="11.453125" style="44" customWidth="1"/>
    <col min="3" max="4" width="13.26953125" style="44" customWidth="1"/>
    <col min="5" max="5" width="31.26953125" style="44" customWidth="1"/>
    <col min="6" max="6" width="49.26953125" style="44" bestFit="1" customWidth="1"/>
    <col min="7" max="11" width="9.26953125" style="81" customWidth="1"/>
    <col min="12" max="12" width="35.54296875" style="44" customWidth="1"/>
    <col min="13" max="13" width="11.4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48" ht="26" x14ac:dyDescent="0.35">
      <c r="A1" s="102" t="s">
        <v>4</v>
      </c>
      <c r="B1" s="103"/>
      <c r="C1" s="103"/>
      <c r="D1" s="103"/>
      <c r="E1" s="103"/>
      <c r="F1" s="103"/>
      <c r="L1" s="45"/>
      <c r="M1" s="82"/>
      <c r="N1" s="45"/>
      <c r="O1" s="82"/>
      <c r="P1" s="45"/>
      <c r="Q1" s="46"/>
      <c r="R1" s="47"/>
      <c r="S1" s="48"/>
      <c r="T1" s="48"/>
      <c r="U1" s="48"/>
      <c r="V1" s="49"/>
    </row>
    <row r="2" spans="1:48" ht="23.5" x14ac:dyDescent="0.35">
      <c r="A2" s="105" t="s">
        <v>5</v>
      </c>
      <c r="B2" s="105"/>
      <c r="C2" s="103"/>
      <c r="D2" s="103"/>
      <c r="E2" s="103"/>
      <c r="F2" s="103"/>
      <c r="L2" s="45"/>
      <c r="M2" s="82"/>
      <c r="N2" s="45"/>
      <c r="O2" s="82"/>
      <c r="P2" s="45"/>
      <c r="Q2" s="46"/>
      <c r="R2" s="47"/>
      <c r="S2" s="48"/>
      <c r="T2" s="48"/>
      <c r="U2" s="48"/>
      <c r="V2" s="49"/>
    </row>
    <row r="3" spans="1:48" ht="19.5" customHeight="1" x14ac:dyDescent="0.35">
      <c r="A3" s="106" t="s">
        <v>265</v>
      </c>
      <c r="B3" s="103"/>
      <c r="C3" s="103"/>
      <c r="D3" s="103"/>
      <c r="E3" s="103"/>
      <c r="F3" s="103"/>
      <c r="L3" s="45"/>
      <c r="M3" s="82"/>
      <c r="N3" s="45"/>
      <c r="O3" s="82"/>
      <c r="P3" s="45"/>
      <c r="Q3" s="46"/>
      <c r="R3" s="47"/>
      <c r="S3" s="48"/>
      <c r="T3" s="48"/>
      <c r="U3" s="48"/>
      <c r="V3" s="49"/>
    </row>
    <row r="4" spans="1:48"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48" ht="13.5" customHeight="1"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48" ht="139.5" customHeight="1" x14ac:dyDescent="0.35">
      <c r="A6" s="140" t="s">
        <v>266</v>
      </c>
      <c r="B6" s="141" t="s">
        <v>267</v>
      </c>
      <c r="C6" s="141" t="s">
        <v>268</v>
      </c>
      <c r="D6" s="141" t="s">
        <v>180</v>
      </c>
      <c r="E6" s="143" t="str">
        <f>IF(C6="","",_xlfn.CONCAT("Risk to ",LOWER((_xlfn.CONCAT(C6," due to ",D6)))))</f>
        <v>Risk to open ocean aquaculture and fisheries due to marine heatwaves and ocean chemistry changes</v>
      </c>
      <c r="F6" s="144" t="s">
        <v>269</v>
      </c>
      <c r="G6" s="71" t="s">
        <v>38</v>
      </c>
      <c r="H6" s="71" t="s">
        <v>34</v>
      </c>
      <c r="I6" s="71" t="s">
        <v>34</v>
      </c>
      <c r="J6" s="71" t="s">
        <v>35</v>
      </c>
      <c r="K6" s="71" t="s">
        <v>51</v>
      </c>
      <c r="L6" s="42" t="s">
        <v>270</v>
      </c>
      <c r="M6" s="64" t="s">
        <v>35</v>
      </c>
      <c r="N6" s="79" t="s">
        <v>271</v>
      </c>
      <c r="O6" s="66" t="s">
        <v>161</v>
      </c>
      <c r="P6" s="80" t="s">
        <v>272</v>
      </c>
      <c r="Q6" s="68" t="str">
        <f>IFERROR(VLOOKUP(INDEX(Validation!$O$12:$S$16, MATCH(O6,Validation!$M$12:$M$16,0),MATCH($M6,Validation!$O$10:$S$10,0)),Validation!$F$11:$G$35,2,FALSE), "")</f>
        <v>Extreme</v>
      </c>
      <c r="R6" s="68" t="str">
        <f>IFERROR(VLOOKUP(INDEX(Validation!$O$22:$S$26, MATCH($Q6,Validation!$M$22:$M$26,0),MATCH(G6,Validation!$O$20:$S$20,0)),Validation!$I$11:$J$35,2,FALSE), "")</f>
        <v>Moderate</v>
      </c>
      <c r="S6" s="68" t="str">
        <f>IFERROR(VLOOKUP(INDEX(Validation!$O$22:$S$26, MATCH($Q6,Validation!$M$22:$M$26,0),MATCH(H6,Validation!$O$20:$S$20,0)),Validation!$I$11:$J$35,2,FALSE), "")</f>
        <v>High</v>
      </c>
      <c r="T6" s="68" t="str">
        <f>IFERROR(VLOOKUP(INDEX(Validation!$O$22:$S$26, MATCH($Q6,Validation!$M$22:$M$26,0),MATCH(I6,Validation!$O$20:$S$20,0)),Validation!$I$11:$J$35,2,FALSE), "")</f>
        <v>High</v>
      </c>
      <c r="U6" s="68" t="str">
        <f>IFERROR(VLOOKUP(INDEX(Validation!$O$22:$S$26, MATCH($Q6,Validation!$M$22:$M$26,0),MATCH(J6,Validation!$O$20:$S$20,0)),Validation!$I$11:$J$35,2,FALSE), "")</f>
        <v>Very High</v>
      </c>
      <c r="V6" s="68" t="str">
        <f>IFERROR(VLOOKUP(INDEX(Validation!$O$22:$S$26, MATCH($Q6,Validation!$M$22:$M$26,0),MATCH(K6,Validation!$O$20:$S$20,0)),Validation!$I$11:$J$35,2,FALSE), "")</f>
        <v>Very High</v>
      </c>
    </row>
    <row r="7" spans="1:48" ht="142.5" customHeight="1" x14ac:dyDescent="0.35">
      <c r="A7" s="145" t="s">
        <v>273</v>
      </c>
      <c r="B7" s="146" t="s">
        <v>267</v>
      </c>
      <c r="C7" s="146" t="s">
        <v>274</v>
      </c>
      <c r="D7" s="146" t="s">
        <v>1129</v>
      </c>
      <c r="E7" s="148" t="str">
        <f>IF(C7="","",_xlfn.CONCAT("Risk to ",LOWER((_xlfn.CONCAT(C7," due to ",D7)))))</f>
        <v>Risk to estuarine aquaculture and fisheries due to marine heatwaves and ocean chemistry changes, and higher air temperatures</v>
      </c>
      <c r="F7" s="152" t="s">
        <v>1173</v>
      </c>
      <c r="G7" s="71" t="s">
        <v>34</v>
      </c>
      <c r="H7" s="71" t="s">
        <v>34</v>
      </c>
      <c r="I7" s="71" t="s">
        <v>34</v>
      </c>
      <c r="J7" s="71" t="s">
        <v>35</v>
      </c>
      <c r="K7" s="71" t="s">
        <v>51</v>
      </c>
      <c r="L7" s="42" t="s">
        <v>275</v>
      </c>
      <c r="M7" s="64" t="s">
        <v>35</v>
      </c>
      <c r="N7" s="79" t="s">
        <v>271</v>
      </c>
      <c r="O7" s="66" t="s">
        <v>161</v>
      </c>
      <c r="P7" s="80" t="s">
        <v>272</v>
      </c>
      <c r="Q7" s="68" t="str">
        <f>IFERROR(VLOOKUP(INDEX(Validation!$O$12:$S$16, MATCH(O7,Validation!$M$12:$M$16,0),MATCH($M7,Validation!$O$10:$S$10,0)),Validation!$F$11:$G$35,2,FALSE), "")</f>
        <v>Extreme</v>
      </c>
      <c r="R7" s="68" t="str">
        <f>IFERROR(VLOOKUP(INDEX(Validation!$O$22:$S$26, MATCH($Q7,Validation!$M$22:$M$26,0),MATCH(G7,Validation!$O$20:$S$20,0)),Validation!$I$11:$J$35,2,FALSE), "")</f>
        <v>High</v>
      </c>
      <c r="S7" s="68" t="str">
        <f>IFERROR(VLOOKUP(INDEX(Validation!$O$22:$S$26, MATCH($Q7,Validation!$M$22:$M$26,0),MATCH(H7,Validation!$O$20:$S$20,0)),Validation!$I$11:$J$35,2,FALSE), "")</f>
        <v>High</v>
      </c>
      <c r="T7" s="68" t="str">
        <f>IFERROR(VLOOKUP(INDEX(Validation!$O$22:$S$26, MATCH($Q7,Validation!$M$22:$M$26,0),MATCH(I7,Validation!$O$20:$S$20,0)),Validation!$I$11:$J$35,2,FALSE), "")</f>
        <v>High</v>
      </c>
      <c r="U7" s="68" t="str">
        <f>IFERROR(VLOOKUP(INDEX(Validation!$O$22:$S$26, MATCH($Q7,Validation!$M$22:$M$26,0),MATCH(J7,Validation!$O$20:$S$20,0)),Validation!$I$11:$J$35,2,FALSE), "")</f>
        <v>Very High</v>
      </c>
      <c r="V7" s="68" t="str">
        <f>IFERROR(VLOOKUP(INDEX(Validation!$O$22:$S$26, MATCH($Q7,Validation!$M$22:$M$26,0),MATCH(K7,Validation!$O$20:$S$20,0)),Validation!$I$11:$J$35,2,FALSE), "")</f>
        <v>Very High</v>
      </c>
    </row>
    <row r="8" spans="1:48" ht="114.75" customHeight="1" x14ac:dyDescent="0.35">
      <c r="A8" s="145" t="s">
        <v>276</v>
      </c>
      <c r="B8" s="146" t="s">
        <v>267</v>
      </c>
      <c r="C8" s="146" t="s">
        <v>277</v>
      </c>
      <c r="D8" s="146" t="s">
        <v>1128</v>
      </c>
      <c r="E8" s="148" t="str">
        <f>IF(C8="","",_xlfn.CONCAT("Risk to ",LOWER((_xlfn.CONCAT(C8," due to ",D8)))))</f>
        <v>Risk to aquaculture and fisheries due to sedimentation (due to rainfall and storm events, causing landslips and erosion, coastal erosion)</v>
      </c>
      <c r="F8" s="149" t="s">
        <v>278</v>
      </c>
      <c r="G8" s="71" t="s">
        <v>34</v>
      </c>
      <c r="H8" s="71" t="s">
        <v>35</v>
      </c>
      <c r="I8" s="71" t="s">
        <v>35</v>
      </c>
      <c r="J8" s="71" t="s">
        <v>35</v>
      </c>
      <c r="K8" s="71" t="s">
        <v>51</v>
      </c>
      <c r="L8" s="42" t="s">
        <v>1167</v>
      </c>
      <c r="M8" s="64" t="s">
        <v>159</v>
      </c>
      <c r="N8" s="79" t="s">
        <v>279</v>
      </c>
      <c r="O8" s="66" t="s">
        <v>38</v>
      </c>
      <c r="P8" s="80" t="s">
        <v>280</v>
      </c>
      <c r="Q8" s="68" t="str">
        <f>IFERROR(VLOOKUP(INDEX(Validation!$O$12:$S$16, MATCH(O8,Validation!$M$12:$M$16,0),MATCH($M8,Validation!$O$10:$S$10,0)),Validation!$F$11:$G$35,2,FALSE), "")</f>
        <v>Extreme</v>
      </c>
      <c r="R8" s="68" t="str">
        <f>IFERROR(VLOOKUP(INDEX(Validation!$O$22:$S$26, MATCH($Q8,Validation!$M$22:$M$26,0),MATCH(G8,Validation!$O$20:$S$20,0)),Validation!$I$11:$J$35,2,FALSE), "")</f>
        <v>High</v>
      </c>
      <c r="S8" s="68" t="str">
        <f>IFERROR(VLOOKUP(INDEX(Validation!$O$22:$S$26, MATCH($Q8,Validation!$M$22:$M$26,0),MATCH(H8,Validation!$O$20:$S$20,0)),Validation!$I$11:$J$35,2,FALSE), "")</f>
        <v>Very High</v>
      </c>
      <c r="T8" s="68" t="str">
        <f>IFERROR(VLOOKUP(INDEX(Validation!$O$22:$S$26, MATCH($Q8,Validation!$M$22:$M$26,0),MATCH(I8,Validation!$O$20:$S$20,0)),Validation!$I$11:$J$35,2,FALSE), "")</f>
        <v>Very High</v>
      </c>
      <c r="U8" s="68" t="str">
        <f>IFERROR(VLOOKUP(INDEX(Validation!$O$22:$S$26, MATCH($Q8,Validation!$M$22:$M$26,0),MATCH(J8,Validation!$O$20:$S$20,0)),Validation!$I$11:$J$35,2,FALSE), "")</f>
        <v>Very High</v>
      </c>
      <c r="V8" s="68" t="str">
        <f>IFERROR(VLOOKUP(INDEX(Validation!$O$22:$S$26, MATCH($Q8,Validation!$M$22:$M$26,0),MATCH(K8,Validation!$O$20:$S$20,0)),Validation!$I$11:$J$35,2,FALSE), "")</f>
        <v>Very High</v>
      </c>
    </row>
    <row r="9" spans="1:48" ht="105.75" customHeight="1" x14ac:dyDescent="0.35">
      <c r="A9" s="145" t="s">
        <v>281</v>
      </c>
      <c r="B9" s="146" t="s">
        <v>267</v>
      </c>
      <c r="C9" s="146" t="s">
        <v>277</v>
      </c>
      <c r="D9" s="146" t="s">
        <v>282</v>
      </c>
      <c r="E9" s="148" t="str">
        <f>IF(C9="","",_xlfn.CONCAT("Risk to ",LOWER((_xlfn.CONCAT(C9," due to ",D9)))))</f>
        <v>Risk to aquaculture and fisheries due to sea level rise, coastal flooding and extreme wind and storms</v>
      </c>
      <c r="F9" s="149" t="s">
        <v>283</v>
      </c>
      <c r="G9" s="71" t="s">
        <v>34</v>
      </c>
      <c r="H9" s="71" t="s">
        <v>34</v>
      </c>
      <c r="I9" s="71" t="s">
        <v>34</v>
      </c>
      <c r="J9" s="71" t="s">
        <v>35</v>
      </c>
      <c r="K9" s="71" t="s">
        <v>51</v>
      </c>
      <c r="L9" s="42" t="s">
        <v>284</v>
      </c>
      <c r="M9" s="64" t="s">
        <v>35</v>
      </c>
      <c r="N9" s="79" t="s">
        <v>285</v>
      </c>
      <c r="O9" s="66" t="s">
        <v>60</v>
      </c>
      <c r="P9" s="80" t="s">
        <v>286</v>
      </c>
      <c r="Q9" s="68" t="str">
        <f>IFERROR(VLOOKUP(INDEX(Validation!$O$12:$S$16, MATCH(O9,Validation!$M$12:$M$16,0),MATCH($M9,Validation!$O$10:$S$10,0)),Validation!$F$11:$G$35,2,FALSE), "")</f>
        <v>Moderate</v>
      </c>
      <c r="R9" s="68" t="str">
        <f>IFERROR(VLOOKUP(INDEX(Validation!$O$22:$S$26, MATCH($Q9,Validation!$M$22:$M$26,0),MATCH(G9,Validation!$O$20:$S$20,0)),Validation!$I$11:$J$35,2,FALSE), "")</f>
        <v>Moderate</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Moderate</v>
      </c>
      <c r="V9" s="68" t="str">
        <f>IFERROR(VLOOKUP(INDEX(Validation!$O$22:$S$26, MATCH($Q9,Validation!$M$22:$M$26,0),MATCH(K9,Validation!$O$20:$S$20,0)),Validation!$I$11:$J$35,2,FALSE), "")</f>
        <v>High</v>
      </c>
    </row>
    <row r="10" spans="1:48" s="135" customFormat="1" ht="69.75" customHeight="1" x14ac:dyDescent="0.35">
      <c r="A10" s="145" t="s">
        <v>287</v>
      </c>
      <c r="B10" s="146" t="s">
        <v>267</v>
      </c>
      <c r="C10" s="146" t="s">
        <v>288</v>
      </c>
      <c r="D10" s="146" t="s">
        <v>48</v>
      </c>
      <c r="E10" s="148" t="str">
        <f>IF(C10="","",_xlfn.CONCAT("Risk to ",LOWER((_xlfn.CONCAT(C10," due to ",D10)))))</f>
        <v>Risk to bar at whakatane due to dryness and drought</v>
      </c>
      <c r="F10" s="149" t="s">
        <v>289</v>
      </c>
      <c r="G10" s="71" t="s">
        <v>35</v>
      </c>
      <c r="H10" s="71" t="s">
        <v>35</v>
      </c>
      <c r="I10" s="71" t="s">
        <v>35</v>
      </c>
      <c r="J10" s="71" t="s">
        <v>51</v>
      </c>
      <c r="K10" s="71" t="s">
        <v>51</v>
      </c>
      <c r="L10" s="42" t="s">
        <v>290</v>
      </c>
      <c r="M10" s="64" t="s">
        <v>35</v>
      </c>
      <c r="N10" s="79" t="s">
        <v>291</v>
      </c>
      <c r="O10" s="66" t="s">
        <v>35</v>
      </c>
      <c r="P10" s="80" t="s">
        <v>292</v>
      </c>
      <c r="Q10" s="68" t="str">
        <f>IFERROR(VLOOKUP(INDEX(Validation!$O$12:$S$16, MATCH(O10,Validation!$M$12:$M$16,0),MATCH($M10,Validation!$O$10:$S$10,0)),Validation!$F$11:$G$35,2,FALSE), "")</f>
        <v>Low</v>
      </c>
      <c r="R10" s="68" t="str">
        <f>IFERROR(VLOOKUP(INDEX(Validation!$O$22:$S$26, MATCH($Q10,Validation!$M$22:$M$26,0),MATCH(G10,Validation!$O$20:$S$20,0)),Validation!$I$11:$J$35,2,FALSE), "")</f>
        <v>Low</v>
      </c>
      <c r="S10" s="68" t="str">
        <f>IFERROR(VLOOKUP(INDEX(Validation!$O$22:$S$26, MATCH($Q10,Validation!$M$22:$M$26,0),MATCH(H10,Validation!$O$20:$S$20,0)),Validation!$I$11:$J$35,2,FALSE), "")</f>
        <v>Low</v>
      </c>
      <c r="T10" s="68" t="str">
        <f>IFERROR(VLOOKUP(INDEX(Validation!$O$22:$S$26, MATCH($Q10,Validation!$M$22:$M$26,0),MATCH(I10,Validation!$O$20:$S$20,0)),Validation!$I$11:$J$35,2,FALSE), "")</f>
        <v>Low</v>
      </c>
      <c r="U10" s="68" t="str">
        <f>IFERROR(VLOOKUP(INDEX(Validation!$O$22:$S$26, MATCH($Q10,Validation!$M$22:$M$26,0),MATCH(J10,Validation!$O$20:$S$20,0)),Validation!$I$11:$J$35,2,FALSE), "")</f>
        <v>Moderate</v>
      </c>
      <c r="V10" s="68" t="str">
        <f>IFERROR(VLOOKUP(INDEX(Validation!$O$22:$S$26, MATCH($Q10,Validation!$M$22:$M$26,0),MATCH(K10,Validation!$O$20:$S$20,0)),Validation!$I$11:$J$35,2,FALSE), "")</f>
        <v>Moderate</v>
      </c>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row>
    <row r="11" spans="1:48" s="135" customFormat="1" ht="180.75" customHeight="1" x14ac:dyDescent="0.35">
      <c r="A11" s="145" t="s">
        <v>293</v>
      </c>
      <c r="B11" s="146" t="s">
        <v>267</v>
      </c>
      <c r="C11" s="146" t="s">
        <v>277</v>
      </c>
      <c r="D11" s="146" t="s">
        <v>294</v>
      </c>
      <c r="E11" s="148" t="s">
        <v>295</v>
      </c>
      <c r="F11" s="149" t="s">
        <v>1130</v>
      </c>
      <c r="G11" s="71" t="s">
        <v>34</v>
      </c>
      <c r="H11" s="71" t="s">
        <v>34</v>
      </c>
      <c r="I11" s="71" t="s">
        <v>34</v>
      </c>
      <c r="J11" s="71" t="s">
        <v>35</v>
      </c>
      <c r="K11" s="71" t="s">
        <v>51</v>
      </c>
      <c r="L11" s="42" t="s">
        <v>296</v>
      </c>
      <c r="M11" s="64" t="s">
        <v>35</v>
      </c>
      <c r="N11" s="79" t="s">
        <v>297</v>
      </c>
      <c r="O11" s="66" t="s">
        <v>38</v>
      </c>
      <c r="P11" s="80" t="s">
        <v>298</v>
      </c>
      <c r="Q11" s="68" t="str">
        <f>IFERROR(VLOOKUP(INDEX(Validation!$O$12:$S$16, MATCH(O11,Validation!$M$12:$M$16,0),MATCH($M11,Validation!$O$10:$S$10,0)),Validation!$F$11:$G$35,2,FALSE), "")</f>
        <v>High</v>
      </c>
      <c r="R11" s="68" t="str">
        <f>IFERROR(VLOOKUP(INDEX(Validation!$O$22:$S$26, MATCH($Q11,Validation!$M$22:$M$26,0),MATCH(G11,Validation!$O$20:$S$20,0)),Validation!$I$11:$J$35,2,FALSE), "")</f>
        <v>Moderate</v>
      </c>
      <c r="S11" s="68" t="str">
        <f>IFERROR(VLOOKUP(INDEX(Validation!$O$22:$S$26, MATCH($Q11,Validation!$M$22:$M$26,0),MATCH(H11,Validation!$O$20:$S$20,0)),Validation!$I$11:$J$35,2,FALSE), "")</f>
        <v>Moderate</v>
      </c>
      <c r="T11" s="68" t="str">
        <f>IFERROR(VLOOKUP(INDEX(Validation!$O$22:$S$26, MATCH($Q11,Validation!$M$22:$M$26,0),MATCH(I11,Validation!$O$20:$S$20,0)),Validation!$I$11:$J$35,2,FALSE), "")</f>
        <v>Moderate</v>
      </c>
      <c r="U11" s="68" t="str">
        <f>IFERROR(VLOOKUP(INDEX(Validation!$O$22:$S$26, MATCH($Q11,Validation!$M$22:$M$26,0),MATCH(J11,Validation!$O$20:$S$20,0)),Validation!$I$11:$J$35,2,FALSE), "")</f>
        <v>High</v>
      </c>
      <c r="V11" s="68" t="str">
        <f>IFERROR(VLOOKUP(INDEX(Validation!$O$22:$S$26, MATCH($Q11,Validation!$M$22:$M$26,0),MATCH(K11,Validation!$O$20:$S$20,0)),Validation!$I$11:$J$35,2,FALSE), "")</f>
        <v>Very High</v>
      </c>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row>
    <row r="12" spans="1:48" ht="135" customHeight="1" x14ac:dyDescent="0.35">
      <c r="A12" s="145" t="s">
        <v>299</v>
      </c>
      <c r="B12" s="146" t="s">
        <v>267</v>
      </c>
      <c r="C12" s="146" t="s">
        <v>277</v>
      </c>
      <c r="D12" s="146" t="s">
        <v>300</v>
      </c>
      <c r="E12" s="148" t="s">
        <v>301</v>
      </c>
      <c r="F12" s="149" t="s">
        <v>302</v>
      </c>
      <c r="G12" s="71" t="s">
        <v>34</v>
      </c>
      <c r="H12" s="71" t="s">
        <v>34</v>
      </c>
      <c r="I12" s="71" t="s">
        <v>34</v>
      </c>
      <c r="J12" s="71" t="s">
        <v>35</v>
      </c>
      <c r="K12" s="71" t="s">
        <v>51</v>
      </c>
      <c r="L12" s="42" t="s">
        <v>303</v>
      </c>
      <c r="M12" s="64" t="s">
        <v>35</v>
      </c>
      <c r="N12" s="79" t="s">
        <v>304</v>
      </c>
      <c r="O12" s="66" t="s">
        <v>38</v>
      </c>
      <c r="P12" s="80" t="s">
        <v>305</v>
      </c>
      <c r="Q12" s="68" t="str">
        <f>IFERROR(VLOOKUP(INDEX(Validation!$O$12:$S$16, MATCH(O12,Validation!$M$12:$M$16,0),MATCH($M12,Validation!$O$10:$S$10,0)),Validation!$F$11:$G$35,2,FALSE), "")</f>
        <v>High</v>
      </c>
      <c r="R12" s="68" t="str">
        <f>IFERROR(VLOOKUP(INDEX(Validation!$O$22:$S$26, MATCH($Q12,Validation!$M$22:$M$26,0),MATCH(G12,Validation!$O$20:$S$20,0)),Validation!$I$11:$J$35,2,FALSE), "")</f>
        <v>Moderate</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High</v>
      </c>
      <c r="V12" s="68" t="str">
        <f>IFERROR(VLOOKUP(INDEX(Validation!$O$22:$S$26, MATCH($Q12,Validation!$M$22:$M$26,0),MATCH(K12,Validation!$O$20:$S$20,0)),Validation!$I$11:$J$35,2,FALSE), "")</f>
        <v>Very High</v>
      </c>
    </row>
    <row r="13" spans="1:48" x14ac:dyDescent="0.35">
      <c r="A13" s="60"/>
      <c r="B13" s="60"/>
      <c r="C13" s="60"/>
      <c r="D13" s="60"/>
      <c r="E13" s="61"/>
      <c r="F13" s="62"/>
      <c r="G13" s="71"/>
      <c r="H13" s="71"/>
      <c r="I13" s="71"/>
      <c r="J13" s="71"/>
      <c r="K13" s="71"/>
      <c r="L13" s="42"/>
      <c r="M13" s="64"/>
      <c r="N13" s="79"/>
      <c r="O13" s="66"/>
      <c r="P13" s="80"/>
      <c r="Q13" s="68" t="str">
        <f>IFERROR(VLOOKUP(INDEX(Validation!$O$12:$S$16, MATCH(O13,Validation!$M$12:$M$16,0),MATCH($M13,Validation!$O$10:$S$10,0)),Validation!$F$11:$G$35,2,FALSE), "")</f>
        <v/>
      </c>
      <c r="R13" s="68" t="str">
        <f>IFERROR(VLOOKUP(INDEX(Validation!$O$22:$S$26, MATCH($Q13,Validation!$M$22:$M$26,0),MATCH(G13,Validation!$O$20:$S$20,0)),Validation!$I$11:$J$35,2,FALSE), "")</f>
        <v/>
      </c>
      <c r="S13" s="68" t="str">
        <f>IFERROR(VLOOKUP(INDEX(Validation!$O$22:$S$26, MATCH($Q13,Validation!$M$22:$M$26,0),MATCH(H13,Validation!$O$20:$S$20,0)),Validation!$I$11:$J$35,2,FALSE), "")</f>
        <v/>
      </c>
      <c r="T13" s="68" t="str">
        <f>IFERROR(VLOOKUP(INDEX(Validation!$O$22:$S$26, MATCH($Q13,Validation!$M$22:$M$26,0),MATCH(I13,Validation!$O$20:$S$20,0)),Validation!$I$11:$J$35,2,FALSE), "")</f>
        <v/>
      </c>
      <c r="U13" s="68" t="str">
        <f>IFERROR(VLOOKUP(INDEX(Validation!$O$22:$S$26, MATCH($Q13,Validation!$M$22:$M$26,0),MATCH(J13,Validation!$O$20:$S$20,0)),Validation!$I$11:$J$35,2,FALSE), "")</f>
        <v/>
      </c>
      <c r="V13" s="68" t="str">
        <f>IFERROR(VLOOKUP(INDEX(Validation!$O$22:$S$26, MATCH($Q13,Validation!$M$22:$M$26,0),MATCH(K13,Validation!$O$20:$S$20,0)),Validation!$I$11:$J$35,2,FALSE), "")</f>
        <v/>
      </c>
    </row>
    <row r="14" spans="1:48" ht="10.5" customHeight="1" x14ac:dyDescent="0.35">
      <c r="A14" s="60"/>
      <c r="B14" s="99"/>
      <c r="C14" s="99"/>
      <c r="D14" s="99"/>
      <c r="E14" s="99"/>
      <c r="F14" s="99"/>
      <c r="G14" s="71"/>
      <c r="H14" s="71"/>
      <c r="I14" s="71"/>
      <c r="J14" s="71"/>
      <c r="K14" s="71"/>
      <c r="L14" s="42"/>
      <c r="M14" s="64"/>
      <c r="N14" s="79"/>
      <c r="O14" s="66"/>
      <c r="P14" s="80"/>
      <c r="Q14" s="68" t="str">
        <f>IFERROR(VLOOKUP(INDEX(Validation!$O$12:$S$16, MATCH(O14,Validation!$M$12:$M$16,0),MATCH($M14,Validation!$O$10:$S$10,0)),Validation!$F$11:$G$35,2,FALSE), "")</f>
        <v/>
      </c>
      <c r="R14" s="68" t="str">
        <f>IFERROR(VLOOKUP(INDEX(Validation!$O$22:$S$26, MATCH($Q14,Validation!$M$22:$M$26,0),MATCH(G14,Validation!$O$20:$S$20,0)),Validation!$I$11:$J$35,2,FALSE), "")</f>
        <v/>
      </c>
      <c r="S14" s="68" t="str">
        <f>IFERROR(VLOOKUP(INDEX(Validation!$O$22:$S$26, MATCH($Q14,Validation!$M$22:$M$26,0),MATCH(H14,Validation!$O$20:$S$20,0)),Validation!$I$11:$J$35,2,FALSE), "")</f>
        <v/>
      </c>
      <c r="T14" s="68" t="str">
        <f>IFERROR(VLOOKUP(INDEX(Validation!$O$22:$S$26, MATCH($Q14,Validation!$M$22:$M$26,0),MATCH(I14,Validation!$O$20:$S$20,0)),Validation!$I$11:$J$35,2,FALSE), "")</f>
        <v/>
      </c>
      <c r="U14" s="68" t="str">
        <f>IFERROR(VLOOKUP(INDEX(Validation!$O$22:$S$26, MATCH($Q14,Validation!$M$22:$M$26,0),MATCH(J14,Validation!$O$20:$S$20,0)),Validation!$I$11:$J$35,2,FALSE), "")</f>
        <v/>
      </c>
      <c r="V14" s="68" t="str">
        <f>IFERROR(VLOOKUP(INDEX(Validation!$O$22:$S$26, MATCH($Q14,Validation!$M$22:$M$26,0),MATCH(K14,Validation!$O$20:$S$20,0)),Validation!$I$11:$J$35,2,FALSE), "")</f>
        <v/>
      </c>
    </row>
    <row r="15" spans="1:48" x14ac:dyDescent="0.35">
      <c r="A15" s="99"/>
      <c r="B15" s="99"/>
      <c r="C15" s="99"/>
      <c r="D15" s="99"/>
      <c r="E15" s="99"/>
      <c r="F15" s="99"/>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48" x14ac:dyDescent="0.35">
      <c r="A16" s="99"/>
      <c r="B16" s="99"/>
      <c r="C16" s="99"/>
      <c r="D16" s="99"/>
      <c r="E16" s="99"/>
      <c r="F16" s="99"/>
      <c r="G16" s="71"/>
      <c r="H16" s="71"/>
      <c r="I16" s="71"/>
      <c r="J16" s="71"/>
      <c r="K16" s="71"/>
      <c r="L16" s="42"/>
      <c r="M16" s="64"/>
      <c r="N16" s="79"/>
      <c r="O16" s="66"/>
      <c r="P16" s="80"/>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99"/>
      <c r="B17" s="99"/>
      <c r="C17" s="99"/>
      <c r="D17" s="99"/>
      <c r="E17" s="99"/>
      <c r="F17" s="99"/>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99"/>
      <c r="B18" s="99"/>
      <c r="C18" s="99"/>
      <c r="D18" s="99"/>
      <c r="E18" s="99"/>
      <c r="F18" s="99"/>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99"/>
      <c r="B19" s="99"/>
      <c r="C19" s="99"/>
      <c r="D19" s="99"/>
      <c r="E19" s="99"/>
      <c r="F19" s="99"/>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P4:P5"/>
    <mergeCell ref="A4:A5"/>
    <mergeCell ref="B4:B5"/>
    <mergeCell ref="C4:C5"/>
    <mergeCell ref="D4:D5"/>
    <mergeCell ref="E4:E5"/>
    <mergeCell ref="F4:F5"/>
    <mergeCell ref="G4:K4"/>
    <mergeCell ref="L4:L5"/>
    <mergeCell ref="M4:M5"/>
    <mergeCell ref="N4:N5"/>
    <mergeCell ref="O4:O5"/>
    <mergeCell ref="Q4:Q5"/>
    <mergeCell ref="R4:V4"/>
    <mergeCell ref="W4:W5"/>
    <mergeCell ref="X4:X5"/>
    <mergeCell ref="Y4:Y5"/>
  </mergeCells>
  <phoneticPr fontId="16" type="noConversion"/>
  <conditionalFormatting sqref="Q6:Q21">
    <cfRule type="expression" dxfId="158" priority="1">
      <formula>Q6= "Extreme"</formula>
    </cfRule>
    <cfRule type="expression" dxfId="157" priority="2">
      <formula>Q6= "High"</formula>
    </cfRule>
    <cfRule type="expression" dxfId="156" priority="3">
      <formula>Q6= "Moderate"</formula>
    </cfRule>
    <cfRule type="expression" dxfId="155" priority="4">
      <formula>Q6= "Low"</formula>
    </cfRule>
  </conditionalFormatting>
  <conditionalFormatting sqref="R6:V21">
    <cfRule type="expression" dxfId="154" priority="6">
      <formula>R6= "Very High"</formula>
    </cfRule>
    <cfRule type="expression" dxfId="153" priority="7">
      <formula>R6= "High"</formula>
    </cfRule>
    <cfRule type="expression" dxfId="152" priority="8">
      <formula>R6= "Moderate"</formula>
    </cfRule>
    <cfRule type="expression" dxfId="151" priority="9">
      <formula>R6= "Low"</formula>
    </cfRule>
  </conditionalFormatting>
  <conditionalFormatting sqref="R6:V34">
    <cfRule type="expression" dxfId="150" priority="5">
      <formula>R6="Very low"</formula>
    </cfRule>
  </conditionalFormatting>
  <conditionalFormatting sqref="R22:V34">
    <cfRule type="expression" dxfId="149" priority="10">
      <formula>R22= "Extreme"</formula>
    </cfRule>
    <cfRule type="expression" dxfId="148" priority="11">
      <formula>R22= "High"</formula>
    </cfRule>
    <cfRule type="expression" dxfId="147" priority="12">
      <formula>R22= "Moderate"</formula>
    </cfRule>
    <cfRule type="expression" dxfId="146" priority="13">
      <formula>R22= "Low"</formula>
    </cfRule>
  </conditionalFormatting>
  <pageMargins left="0.70866141732283472" right="0.70866141732283472" top="0.74803149606299213" bottom="0.74803149606299213" header="0.31496062992125984" footer="0.31496062992125984"/>
  <pageSetup paperSize="8" scale="55"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AF7A884-4BEB-42D7-9F81-1C1A587CB1C1}">
          <x14:formula1>
            <xm:f>Validation!$B$4:$B$8</xm:f>
          </x14:formula1>
          <xm:sqref>G6:K21</xm:sqref>
        </x14:dataValidation>
        <x14:dataValidation type="list" allowBlank="1" showInputMessage="1" showErrorMessage="1" xr:uid="{E8CD1DF9-1454-4614-8FE3-34707832E4F8}">
          <x14:formula1>
            <xm:f>Validation!$B$25:$B$29</xm:f>
          </x14:formula1>
          <xm:sqref>M6:M21</xm:sqref>
        </x14:dataValidation>
        <x14:dataValidation type="list" allowBlank="1" showInputMessage="1" showErrorMessage="1" xr:uid="{BF026D0B-ECFA-45CF-8EA0-A0E8461836BA}">
          <x14:formula1>
            <xm:f>Validation!$B$18:$B$22</xm:f>
          </x14:formula1>
          <xm:sqref>O6:O21</xm:sqref>
        </x14:dataValidation>
        <x14:dataValidation type="list" allowBlank="1" showInputMessage="1" showErrorMessage="1" xr:uid="{DA678891-18DE-4550-BFAE-0BE30AF2943F}">
          <x14:formula1>
            <xm:f>Validation!$B$19:$B$22</xm:f>
          </x14:formula1>
          <xm:sqref>O22:O34</xm:sqref>
        </x14:dataValidation>
        <x14:dataValidation type="list" allowBlank="1" showInputMessage="1" showErrorMessage="1" xr:uid="{945647DC-85AE-4826-9734-1A2F5DCDB124}">
          <x14:formula1>
            <xm:f>Validation!$B$25:$B$28</xm:f>
          </x14:formula1>
          <xm:sqref>M22:M34</xm:sqref>
        </x14:dataValidation>
        <x14:dataValidation type="list" allowBlank="1" showInputMessage="1" showErrorMessage="1" xr:uid="{3906D637-FCE3-41EB-8203-A61779D542CA}">
          <x14:formula1>
            <xm:f>Validation!$B$4:$B$7</xm:f>
          </x14:formula1>
          <xm:sqref>G22:K34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D6A2-D425-40FA-A495-3475840A2131}">
  <sheetPr>
    <tabColor theme="5" tint="0.39997558519241921"/>
    <pageSetUpPr fitToPage="1"/>
  </sheetPr>
  <dimension ref="A1:BL34"/>
  <sheetViews>
    <sheetView showGridLines="0" showRuler="0" view="pageBreakPreview" zoomScale="90" zoomScaleNormal="55" zoomScaleSheetLayoutView="90" workbookViewId="0">
      <pane xSplit="6" ySplit="5" topLeftCell="G6" activePane="bottomRight" state="frozen"/>
      <selection activeCell="J15" sqref="J15"/>
      <selection pane="topRight" activeCell="J15" sqref="J15"/>
      <selection pane="bottomLeft" activeCell="J15" sqref="J15"/>
      <selection pane="bottomRight" activeCell="A6" sqref="A6"/>
    </sheetView>
  </sheetViews>
  <sheetFormatPr defaultColWidth="9.26953125" defaultRowHeight="14.5" x14ac:dyDescent="0.35"/>
  <cols>
    <col min="1" max="1" width="6.453125" style="44" customWidth="1"/>
    <col min="2" max="2" width="11.453125" style="44" customWidth="1"/>
    <col min="3" max="4" width="13.26953125" style="44" customWidth="1"/>
    <col min="5" max="5" width="38.7265625" style="44" customWidth="1"/>
    <col min="6" max="6" width="59" style="44" customWidth="1"/>
    <col min="7" max="11" width="9.26953125" style="81" customWidth="1"/>
    <col min="12" max="12" width="35.54296875" style="44" customWidth="1"/>
    <col min="13" max="13" width="11.453125" style="81" customWidth="1"/>
    <col min="14" max="14" width="29" style="44" customWidth="1"/>
    <col min="15" max="15" width="12.453125" style="81" customWidth="1"/>
    <col min="16" max="16" width="36.453125" style="44" customWidth="1"/>
    <col min="17" max="17" width="14.7265625" style="73" hidden="1" customWidth="1"/>
    <col min="18" max="22" width="10.26953125" style="73" customWidth="1"/>
    <col min="23" max="23" width="15.54296875" style="50" hidden="1" customWidth="1"/>
    <col min="24" max="25" width="17.26953125" style="50" hidden="1" customWidth="1"/>
    <col min="26" max="16384" width="9.26953125" style="50"/>
  </cols>
  <sheetData>
    <row r="1" spans="1:64" ht="26" x14ac:dyDescent="0.35">
      <c r="A1" s="102" t="s">
        <v>4</v>
      </c>
      <c r="B1" s="103"/>
      <c r="C1" s="103"/>
      <c r="D1" s="103"/>
      <c r="E1" s="103"/>
      <c r="F1" s="103"/>
      <c r="L1" s="45"/>
      <c r="M1" s="82"/>
      <c r="N1" s="45"/>
      <c r="O1" s="82"/>
      <c r="P1" s="45"/>
      <c r="Q1" s="46"/>
      <c r="R1" s="47"/>
      <c r="S1" s="48"/>
      <c r="T1" s="48"/>
      <c r="U1" s="48"/>
      <c r="V1" s="49"/>
    </row>
    <row r="2" spans="1:64" ht="23.5" x14ac:dyDescent="0.35">
      <c r="A2" s="105" t="s">
        <v>5</v>
      </c>
      <c r="B2" s="105"/>
      <c r="C2" s="103"/>
      <c r="D2" s="103"/>
      <c r="E2" s="103"/>
      <c r="F2" s="103"/>
      <c r="L2" s="45"/>
      <c r="M2" s="82"/>
      <c r="N2" s="45"/>
      <c r="O2" s="82"/>
      <c r="P2" s="45"/>
      <c r="Q2" s="46"/>
      <c r="R2" s="47"/>
      <c r="S2" s="48"/>
      <c r="T2" s="48"/>
      <c r="U2" s="48"/>
      <c r="V2" s="49"/>
    </row>
    <row r="3" spans="1:64" ht="19.5" customHeight="1" x14ac:dyDescent="0.35">
      <c r="A3" s="106" t="s">
        <v>306</v>
      </c>
      <c r="B3" s="103"/>
      <c r="C3" s="103"/>
      <c r="D3" s="103"/>
      <c r="E3" s="103"/>
      <c r="F3" s="103"/>
      <c r="L3" s="45"/>
      <c r="M3" s="82"/>
      <c r="N3" s="45"/>
      <c r="O3" s="82"/>
      <c r="P3" s="45"/>
      <c r="Q3" s="46"/>
      <c r="R3" s="47"/>
      <c r="S3" s="48"/>
      <c r="T3" s="48"/>
      <c r="U3" s="48"/>
      <c r="V3" s="49"/>
    </row>
    <row r="4" spans="1:64" ht="25.5" customHeight="1" x14ac:dyDescent="0.35">
      <c r="A4" s="227" t="s">
        <v>7</v>
      </c>
      <c r="B4" s="227" t="s">
        <v>8</v>
      </c>
      <c r="C4" s="227" t="s">
        <v>9</v>
      </c>
      <c r="D4" s="227" t="s">
        <v>10</v>
      </c>
      <c r="E4" s="227" t="s">
        <v>11</v>
      </c>
      <c r="F4" s="225" t="s">
        <v>12</v>
      </c>
      <c r="G4" s="217" t="s">
        <v>13</v>
      </c>
      <c r="H4" s="217"/>
      <c r="I4" s="217"/>
      <c r="J4" s="217"/>
      <c r="K4" s="217"/>
      <c r="L4" s="218" t="s">
        <v>14</v>
      </c>
      <c r="M4" s="218" t="s">
        <v>15</v>
      </c>
      <c r="N4" s="218" t="s">
        <v>16</v>
      </c>
      <c r="O4" s="218" t="s">
        <v>17</v>
      </c>
      <c r="P4" s="218" t="s">
        <v>18</v>
      </c>
      <c r="Q4" s="220" t="s">
        <v>19</v>
      </c>
      <c r="R4" s="222" t="s">
        <v>20</v>
      </c>
      <c r="S4" s="223"/>
      <c r="T4" s="223"/>
      <c r="U4" s="223"/>
      <c r="V4" s="224"/>
      <c r="W4" s="215" t="s">
        <v>21</v>
      </c>
      <c r="X4" s="215" t="s">
        <v>22</v>
      </c>
      <c r="Y4" s="215" t="s">
        <v>23</v>
      </c>
    </row>
    <row r="5" spans="1:64" ht="39" x14ac:dyDescent="0.35">
      <c r="A5" s="227"/>
      <c r="B5" s="227"/>
      <c r="C5" s="227"/>
      <c r="D5" s="227"/>
      <c r="E5" s="227"/>
      <c r="F5" s="226"/>
      <c r="G5" s="55" t="s">
        <v>24</v>
      </c>
      <c r="H5" s="55" t="s">
        <v>25</v>
      </c>
      <c r="I5" s="55" t="s">
        <v>26</v>
      </c>
      <c r="J5" s="55" t="s">
        <v>27</v>
      </c>
      <c r="K5" s="55" t="s">
        <v>28</v>
      </c>
      <c r="L5" s="219"/>
      <c r="M5" s="219"/>
      <c r="N5" s="219"/>
      <c r="O5" s="219"/>
      <c r="P5" s="219"/>
      <c r="Q5" s="221"/>
      <c r="R5" s="58" t="s">
        <v>24</v>
      </c>
      <c r="S5" s="58" t="s">
        <v>25</v>
      </c>
      <c r="T5" s="58" t="s">
        <v>26</v>
      </c>
      <c r="U5" s="58" t="s">
        <v>27</v>
      </c>
      <c r="V5" s="58" t="s">
        <v>28</v>
      </c>
      <c r="W5" s="216"/>
      <c r="X5" s="216"/>
      <c r="Y5" s="216"/>
    </row>
    <row r="6" spans="1:64" ht="117" x14ac:dyDescent="0.35">
      <c r="A6" s="140" t="s">
        <v>307</v>
      </c>
      <c r="B6" s="141" t="s">
        <v>267</v>
      </c>
      <c r="C6" s="141" t="s">
        <v>308</v>
      </c>
      <c r="D6" s="141" t="s">
        <v>32</v>
      </c>
      <c r="E6" s="143" t="s">
        <v>309</v>
      </c>
      <c r="F6" s="144" t="s">
        <v>310</v>
      </c>
      <c r="G6" s="71" t="s">
        <v>34</v>
      </c>
      <c r="H6" s="71" t="s">
        <v>34</v>
      </c>
      <c r="I6" s="71" t="s">
        <v>34</v>
      </c>
      <c r="J6" s="71" t="s">
        <v>35</v>
      </c>
      <c r="K6" s="71" t="s">
        <v>51</v>
      </c>
      <c r="L6" s="42" t="s">
        <v>311</v>
      </c>
      <c r="M6" s="64" t="s">
        <v>34</v>
      </c>
      <c r="N6" s="79" t="s">
        <v>312</v>
      </c>
      <c r="O6" s="66" t="s">
        <v>60</v>
      </c>
      <c r="P6" s="80" t="s">
        <v>313</v>
      </c>
      <c r="Q6" s="68" t="str">
        <f>IFERROR(VLOOKUP(INDEX(Validation!$O$12:$S$16, MATCH(O6,Validation!$M$12:$M$16,0),MATCH($M6,Validation!$O$10:$S$10,0)),Validation!$F$11:$G$35,2,FALSE), "")</f>
        <v>Moderate</v>
      </c>
      <c r="R6" s="68" t="str">
        <f>IFERROR(VLOOKUP(INDEX(Validation!$O$22:$S$26, MATCH($Q6,Validation!$M$22:$M$26,0),MATCH(G6,Validation!$O$20:$S$20,0)),Validation!$I$11:$J$35,2,FALSE), "")</f>
        <v>Moderate</v>
      </c>
      <c r="S6" s="68" t="str">
        <f>IFERROR(VLOOKUP(INDEX(Validation!$O$22:$S$26, MATCH($Q6,Validation!$M$22:$M$26,0),MATCH(H6,Validation!$O$20:$S$20,0)),Validation!$I$11:$J$35,2,FALSE), "")</f>
        <v>Moderate</v>
      </c>
      <c r="T6" s="68" t="str">
        <f>IFERROR(VLOOKUP(INDEX(Validation!$O$22:$S$26, MATCH($Q6,Validation!$M$22:$M$26,0),MATCH(I6,Validation!$O$20:$S$20,0)),Validation!$I$11:$J$35,2,FALSE), "")</f>
        <v>Moderate</v>
      </c>
      <c r="U6" s="68" t="str">
        <f>IFERROR(VLOOKUP(INDEX(Validation!$O$22:$S$26, MATCH($Q6,Validation!$M$22:$M$26,0),MATCH(J6,Validation!$O$20:$S$20,0)),Validation!$I$11:$J$35,2,FALSE), "")</f>
        <v>Moderate</v>
      </c>
      <c r="V6" s="68" t="str">
        <f>IFERROR(VLOOKUP(INDEX(Validation!$O$22:$S$26, MATCH($Q6,Validation!$M$22:$M$26,0),MATCH(K6,Validation!$O$20:$S$20,0)),Validation!$I$11:$J$35,2,FALSE), "")</f>
        <v>High</v>
      </c>
    </row>
    <row r="7" spans="1:64" ht="85.5" customHeight="1" x14ac:dyDescent="0.35">
      <c r="A7" s="145" t="s">
        <v>314</v>
      </c>
      <c r="B7" s="146" t="s">
        <v>267</v>
      </c>
      <c r="C7" s="146" t="s">
        <v>308</v>
      </c>
      <c r="D7" s="146" t="s">
        <v>134</v>
      </c>
      <c r="E7" s="148" t="str">
        <f>IF(C7="","",_xlfn.CONCAT("Risk to ",LOWER((_xlfn.CONCAT(C7," due to ",D7)))))</f>
        <v>Risk to agriculture/ livestock due to extreme weather (wind and storms)</v>
      </c>
      <c r="F7" s="149" t="s">
        <v>315</v>
      </c>
      <c r="G7" s="71" t="s">
        <v>38</v>
      </c>
      <c r="H7" s="71" t="s">
        <v>38</v>
      </c>
      <c r="I7" s="71" t="s">
        <v>38</v>
      </c>
      <c r="J7" s="71" t="s">
        <v>34</v>
      </c>
      <c r="K7" s="71" t="s">
        <v>34</v>
      </c>
      <c r="L7" s="42" t="s">
        <v>316</v>
      </c>
      <c r="M7" s="64" t="s">
        <v>38</v>
      </c>
      <c r="N7" s="79" t="s">
        <v>317</v>
      </c>
      <c r="O7" s="66" t="s">
        <v>60</v>
      </c>
      <c r="P7" s="80" t="s">
        <v>318</v>
      </c>
      <c r="Q7" s="68" t="str">
        <f>IFERROR(VLOOKUP(INDEX(Validation!$O$12:$S$16, MATCH(O7,Validation!$M$12:$M$16,0),MATCH($M7,Validation!$O$10:$S$10,0)),Validation!$F$11:$G$35,2,FALSE), "")</f>
        <v>Low</v>
      </c>
      <c r="R7" s="68" t="str">
        <f>IFERROR(VLOOKUP(INDEX(Validation!$O$22:$S$26, MATCH($Q7,Validation!$M$22:$M$26,0),MATCH(G7,Validation!$O$20:$S$20,0)),Validation!$I$11:$J$35,2,FALSE), "")</f>
        <v>Very Low</v>
      </c>
      <c r="S7" s="68" t="str">
        <f>IFERROR(VLOOKUP(INDEX(Validation!$O$22:$S$26, MATCH($Q7,Validation!$M$22:$M$26,0),MATCH(H7,Validation!$O$20:$S$20,0)),Validation!$I$11:$J$35,2,FALSE), "")</f>
        <v>Very Low</v>
      </c>
      <c r="T7" s="68" t="str">
        <f>IFERROR(VLOOKUP(INDEX(Validation!$O$22:$S$26, MATCH($Q7,Validation!$M$22:$M$26,0),MATCH(I7,Validation!$O$20:$S$20,0)),Validation!$I$11:$J$35,2,FALSE), "")</f>
        <v>Very Low</v>
      </c>
      <c r="U7" s="68" t="str">
        <f>IFERROR(VLOOKUP(INDEX(Validation!$O$22:$S$26, MATCH($Q7,Validation!$M$22:$M$26,0),MATCH(J7,Validation!$O$20:$S$20,0)),Validation!$I$11:$J$35,2,FALSE), "")</f>
        <v>Low</v>
      </c>
      <c r="V7" s="68" t="str">
        <f>IFERROR(VLOOKUP(INDEX(Validation!$O$22:$S$26, MATCH($Q7,Validation!$M$22:$M$26,0),MATCH(K7,Validation!$O$20:$S$20,0)),Validation!$I$11:$J$35,2,FALSE), "")</f>
        <v>Low</v>
      </c>
    </row>
    <row r="8" spans="1:64" ht="69.75" customHeight="1" x14ac:dyDescent="0.35">
      <c r="A8" s="145" t="s">
        <v>319</v>
      </c>
      <c r="B8" s="146" t="s">
        <v>267</v>
      </c>
      <c r="C8" s="146" t="s">
        <v>308</v>
      </c>
      <c r="D8" s="146" t="s">
        <v>64</v>
      </c>
      <c r="E8" s="148" t="s">
        <v>320</v>
      </c>
      <c r="F8" s="149" t="s">
        <v>321</v>
      </c>
      <c r="G8" s="71" t="s">
        <v>34</v>
      </c>
      <c r="H8" s="71" t="s">
        <v>34</v>
      </c>
      <c r="I8" s="71" t="s">
        <v>34</v>
      </c>
      <c r="J8" s="71" t="s">
        <v>35</v>
      </c>
      <c r="K8" s="71" t="s">
        <v>35</v>
      </c>
      <c r="L8" s="42" t="s">
        <v>322</v>
      </c>
      <c r="M8" s="64" t="s">
        <v>38</v>
      </c>
      <c r="N8" s="79" t="s">
        <v>323</v>
      </c>
      <c r="O8" s="66" t="s">
        <v>60</v>
      </c>
      <c r="P8" s="80" t="s">
        <v>324</v>
      </c>
      <c r="Q8" s="68" t="str">
        <f>IFERROR(VLOOKUP(INDEX(Validation!$O$12:$S$16, MATCH(O8,Validation!$M$12:$M$16,0),MATCH($M8,Validation!$O$10:$S$10,0)),Validation!$F$11:$G$35,2,FALSE), "")</f>
        <v>Low</v>
      </c>
      <c r="R8" s="68" t="str">
        <f>IFERROR(VLOOKUP(INDEX(Validation!$O$22:$S$26, MATCH($Q8,Validation!$M$22:$M$26,0),MATCH(G8,Validation!$O$20:$S$20,0)),Validation!$I$11:$J$35,2,FALSE), "")</f>
        <v>Low</v>
      </c>
      <c r="S8" s="68" t="str">
        <f>IFERROR(VLOOKUP(INDEX(Validation!$O$22:$S$26, MATCH($Q8,Validation!$M$22:$M$26,0),MATCH(H8,Validation!$O$20:$S$20,0)),Validation!$I$11:$J$35,2,FALSE), "")</f>
        <v>Low</v>
      </c>
      <c r="T8" s="68" t="str">
        <f>IFERROR(VLOOKUP(INDEX(Validation!$O$22:$S$26, MATCH($Q8,Validation!$M$22:$M$26,0),MATCH(I8,Validation!$O$20:$S$20,0)),Validation!$I$11:$J$35,2,FALSE), "")</f>
        <v>Low</v>
      </c>
      <c r="U8" s="68" t="str">
        <f>IFERROR(VLOOKUP(INDEX(Validation!$O$22:$S$26, MATCH($Q8,Validation!$M$22:$M$26,0),MATCH(J8,Validation!$O$20:$S$20,0)),Validation!$I$11:$J$35,2,FALSE), "")</f>
        <v>Low</v>
      </c>
      <c r="V8" s="68" t="str">
        <f>IFERROR(VLOOKUP(INDEX(Validation!$O$22:$S$26, MATCH($Q8,Validation!$M$22:$M$26,0),MATCH(K8,Validation!$O$20:$S$20,0)),Validation!$I$11:$J$35,2,FALSE), "")</f>
        <v>Low</v>
      </c>
    </row>
    <row r="9" spans="1:64" ht="81.75" customHeight="1" x14ac:dyDescent="0.35">
      <c r="A9" s="145" t="s">
        <v>325</v>
      </c>
      <c r="B9" s="146" t="s">
        <v>267</v>
      </c>
      <c r="C9" s="146" t="s">
        <v>308</v>
      </c>
      <c r="D9" s="146" t="s">
        <v>48</v>
      </c>
      <c r="E9" s="148" t="str">
        <f t="shared" ref="E9:E14" si="0">IF(C9="","",_xlfn.CONCAT("Risk to ",LOWER((_xlfn.CONCAT(C9," due to ",D9)))))</f>
        <v>Risk to agriculture/ livestock due to dryness and drought</v>
      </c>
      <c r="F9" s="149" t="s">
        <v>326</v>
      </c>
      <c r="G9" s="71" t="s">
        <v>38</v>
      </c>
      <c r="H9" s="71" t="s">
        <v>34</v>
      </c>
      <c r="I9" s="71" t="s">
        <v>34</v>
      </c>
      <c r="J9" s="71" t="s">
        <v>35</v>
      </c>
      <c r="K9" s="71" t="s">
        <v>51</v>
      </c>
      <c r="L9" s="42" t="s">
        <v>327</v>
      </c>
      <c r="M9" s="64" t="s">
        <v>35</v>
      </c>
      <c r="N9" s="79" t="s">
        <v>328</v>
      </c>
      <c r="O9" s="66" t="s">
        <v>38</v>
      </c>
      <c r="P9" s="80" t="s">
        <v>329</v>
      </c>
      <c r="Q9" s="68" t="str">
        <f>IFERROR(VLOOKUP(INDEX(Validation!$O$12:$S$16, MATCH(O9,Validation!$M$12:$M$16,0),MATCH($M9,Validation!$O$10:$S$10,0)),Validation!$F$11:$G$35,2,FALSE), "")</f>
        <v>High</v>
      </c>
      <c r="R9" s="68" t="str">
        <f>IFERROR(VLOOKUP(INDEX(Validation!$O$22:$S$26, MATCH($Q9,Validation!$M$22:$M$26,0),MATCH(G9,Validation!$O$20:$S$20,0)),Validation!$I$11:$J$35,2,FALSE), "")</f>
        <v>Low</v>
      </c>
      <c r="S9" s="68" t="str">
        <f>IFERROR(VLOOKUP(INDEX(Validation!$O$22:$S$26, MATCH($Q9,Validation!$M$22:$M$26,0),MATCH(H9,Validation!$O$20:$S$20,0)),Validation!$I$11:$J$35,2,FALSE), "")</f>
        <v>Moderate</v>
      </c>
      <c r="T9" s="68" t="str">
        <f>IFERROR(VLOOKUP(INDEX(Validation!$O$22:$S$26, MATCH($Q9,Validation!$M$22:$M$26,0),MATCH(I9,Validation!$O$20:$S$20,0)),Validation!$I$11:$J$35,2,FALSE), "")</f>
        <v>Moderate</v>
      </c>
      <c r="U9" s="68" t="str">
        <f>IFERROR(VLOOKUP(INDEX(Validation!$O$22:$S$26, MATCH($Q9,Validation!$M$22:$M$26,0),MATCH(J9,Validation!$O$20:$S$20,0)),Validation!$I$11:$J$35,2,FALSE), "")</f>
        <v>High</v>
      </c>
      <c r="V9" s="68" t="str">
        <f>IFERROR(VLOOKUP(INDEX(Validation!$O$22:$S$26, MATCH($Q9,Validation!$M$22:$M$26,0),MATCH(K9,Validation!$O$20:$S$20,0)),Validation!$I$11:$J$35,2,FALSE), "")</f>
        <v>Very High</v>
      </c>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s="135" customFormat="1" ht="69.75" customHeight="1" x14ac:dyDescent="0.35">
      <c r="A10" s="145" t="s">
        <v>330</v>
      </c>
      <c r="B10" s="146" t="s">
        <v>267</v>
      </c>
      <c r="C10" s="146" t="s">
        <v>308</v>
      </c>
      <c r="D10" s="146" t="s">
        <v>56</v>
      </c>
      <c r="E10" s="148" t="str">
        <f t="shared" si="0"/>
        <v>Risk to agriculture/ livestock due to higher temperature (including increased hot days)</v>
      </c>
      <c r="F10" s="149" t="s">
        <v>331</v>
      </c>
      <c r="G10" s="71" t="s">
        <v>38</v>
      </c>
      <c r="H10" s="71" t="s">
        <v>34</v>
      </c>
      <c r="I10" s="71" t="s">
        <v>34</v>
      </c>
      <c r="J10" s="71" t="s">
        <v>35</v>
      </c>
      <c r="K10" s="71" t="s">
        <v>51</v>
      </c>
      <c r="L10" s="42" t="s">
        <v>332</v>
      </c>
      <c r="M10" s="64" t="s">
        <v>35</v>
      </c>
      <c r="N10" s="79" t="s">
        <v>333</v>
      </c>
      <c r="O10" s="66" t="s">
        <v>60</v>
      </c>
      <c r="P10" s="80" t="s">
        <v>334</v>
      </c>
      <c r="Q10" s="68" t="str">
        <f>IFERROR(VLOOKUP(INDEX(Validation!$O$12:$S$16, MATCH(O10,Validation!$M$12:$M$16,0),MATCH($M10,Validation!$O$10:$S$10,0)),Validation!$F$11:$G$35,2,FALSE), "")</f>
        <v>Moderate</v>
      </c>
      <c r="R10" s="68" t="str">
        <f>IFERROR(VLOOKUP(INDEX(Validation!$O$22:$S$26, MATCH($Q10,Validation!$M$22:$M$26,0),MATCH(G10,Validation!$O$20:$S$20,0)),Validation!$I$11:$J$35,2,FALSE), "")</f>
        <v>Low</v>
      </c>
      <c r="S10" s="68" t="str">
        <f>IFERROR(VLOOKUP(INDEX(Validation!$O$22:$S$26, MATCH($Q10,Validation!$M$22:$M$26,0),MATCH(H10,Validation!$O$20:$S$20,0)),Validation!$I$11:$J$35,2,FALSE), "")</f>
        <v>Moderate</v>
      </c>
      <c r="T10" s="68" t="str">
        <f>IFERROR(VLOOKUP(INDEX(Validation!$O$22:$S$26, MATCH($Q10,Validation!$M$22:$M$26,0),MATCH(I10,Validation!$O$20:$S$20,0)),Validation!$I$11:$J$35,2,FALSE), "")</f>
        <v>Moderate</v>
      </c>
      <c r="U10" s="68" t="str">
        <f>IFERROR(VLOOKUP(INDEX(Validation!$O$22:$S$26, MATCH($Q10,Validation!$M$22:$M$26,0),MATCH(J10,Validation!$O$20:$S$20,0)),Validation!$I$11:$J$35,2,FALSE), "")</f>
        <v>Moderate</v>
      </c>
      <c r="V10" s="68" t="str">
        <f>IFERROR(VLOOKUP(INDEX(Validation!$O$22:$S$26, MATCH($Q10,Validation!$M$22:$M$26,0),MATCH(K10,Validation!$O$20:$S$20,0)),Validation!$I$11:$J$35,2,FALSE), "")</f>
        <v>High</v>
      </c>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row>
    <row r="11" spans="1:64" s="135" customFormat="1" ht="96.75" customHeight="1" x14ac:dyDescent="0.35">
      <c r="A11" s="145" t="s">
        <v>335</v>
      </c>
      <c r="B11" s="146" t="s">
        <v>267</v>
      </c>
      <c r="C11" s="146" t="s">
        <v>308</v>
      </c>
      <c r="D11" s="146" t="s">
        <v>90</v>
      </c>
      <c r="E11" s="148" t="str">
        <f t="shared" si="0"/>
        <v>Risk to agriculture/ livestock due to sea level rise and coastal flooding</v>
      </c>
      <c r="F11" s="149" t="s">
        <v>336</v>
      </c>
      <c r="G11" s="71" t="s">
        <v>38</v>
      </c>
      <c r="H11" s="71" t="s">
        <v>38</v>
      </c>
      <c r="I11" s="71" t="s">
        <v>38</v>
      </c>
      <c r="J11" s="71" t="s">
        <v>34</v>
      </c>
      <c r="K11" s="71" t="s">
        <v>34</v>
      </c>
      <c r="L11" s="42" t="s">
        <v>337</v>
      </c>
      <c r="M11" s="64" t="s">
        <v>35</v>
      </c>
      <c r="N11" s="79" t="s">
        <v>338</v>
      </c>
      <c r="O11" s="66" t="s">
        <v>38</v>
      </c>
      <c r="P11" s="80" t="s">
        <v>339</v>
      </c>
      <c r="Q11" s="68" t="str">
        <f>IFERROR(VLOOKUP(INDEX(Validation!$O$12:$S$16, MATCH(O11,Validation!$M$12:$M$16,0),MATCH($M11,Validation!$O$10:$S$10,0)),Validation!$F$11:$G$35,2,FALSE), "")</f>
        <v>High</v>
      </c>
      <c r="R11" s="68" t="str">
        <f>IFERROR(VLOOKUP(INDEX(Validation!$O$22:$S$26, MATCH($Q11,Validation!$M$22:$M$26,0),MATCH(G11,Validation!$O$20:$S$20,0)),Validation!$I$11:$J$35,2,FALSE), "")</f>
        <v>Low</v>
      </c>
      <c r="S11" s="68" t="str">
        <f>IFERROR(VLOOKUP(INDEX(Validation!$O$22:$S$26, MATCH($Q11,Validation!$M$22:$M$26,0),MATCH(H11,Validation!$O$20:$S$20,0)),Validation!$I$11:$J$35,2,FALSE), "")</f>
        <v>Low</v>
      </c>
      <c r="T11" s="68" t="str">
        <f>IFERROR(VLOOKUP(INDEX(Validation!$O$22:$S$26, MATCH($Q11,Validation!$M$22:$M$26,0),MATCH(I11,Validation!$O$20:$S$20,0)),Validation!$I$11:$J$35,2,FALSE), "")</f>
        <v>Low</v>
      </c>
      <c r="U11" s="68" t="str">
        <f>IFERROR(VLOOKUP(INDEX(Validation!$O$22:$S$26, MATCH($Q11,Validation!$M$22:$M$26,0),MATCH(J11,Validation!$O$20:$S$20,0)),Validation!$I$11:$J$35,2,FALSE), "")</f>
        <v>Moderate</v>
      </c>
      <c r="V11" s="68" t="str">
        <f>IFERROR(VLOOKUP(INDEX(Validation!$O$22:$S$26, MATCH($Q11,Validation!$M$22:$M$26,0),MATCH(K11,Validation!$O$20:$S$20,0)),Validation!$I$11:$J$35,2,FALSE), "")</f>
        <v>Moderate</v>
      </c>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row>
    <row r="12" spans="1:64" ht="117.75" customHeight="1" x14ac:dyDescent="0.35">
      <c r="A12" s="145" t="s">
        <v>340</v>
      </c>
      <c r="B12" s="146" t="s">
        <v>267</v>
      </c>
      <c r="C12" s="146" t="s">
        <v>308</v>
      </c>
      <c r="D12" s="146" t="s">
        <v>251</v>
      </c>
      <c r="E12" s="148" t="str">
        <f t="shared" si="0"/>
        <v>Risk to agriculture/ livestock due to groundwater rise and salinity stress in low lying areas</v>
      </c>
      <c r="F12" s="149" t="s">
        <v>341</v>
      </c>
      <c r="G12" s="71" t="s">
        <v>34</v>
      </c>
      <c r="H12" s="71" t="s">
        <v>34</v>
      </c>
      <c r="I12" s="71" t="s">
        <v>34</v>
      </c>
      <c r="J12" s="71" t="s">
        <v>34</v>
      </c>
      <c r="K12" s="71" t="s">
        <v>35</v>
      </c>
      <c r="L12" s="42" t="s">
        <v>342</v>
      </c>
      <c r="M12" s="64" t="s">
        <v>35</v>
      </c>
      <c r="N12" s="79" t="s">
        <v>338</v>
      </c>
      <c r="O12" s="66" t="s">
        <v>60</v>
      </c>
      <c r="P12" s="80" t="s">
        <v>343</v>
      </c>
      <c r="Q12" s="68" t="str">
        <f>IFERROR(VLOOKUP(INDEX(Validation!$O$12:$S$16, MATCH(O12,Validation!$M$12:$M$16,0),MATCH($M12,Validation!$O$10:$S$10,0)),Validation!$F$11:$G$35,2,FALSE), "")</f>
        <v>Moderate</v>
      </c>
      <c r="R12" s="68" t="str">
        <f>IFERROR(VLOOKUP(INDEX(Validation!$O$22:$S$26, MATCH($Q12,Validation!$M$22:$M$26,0),MATCH(G12,Validation!$O$20:$S$20,0)),Validation!$I$11:$J$35,2,FALSE), "")</f>
        <v>Moderate</v>
      </c>
      <c r="S12" s="68" t="str">
        <f>IFERROR(VLOOKUP(INDEX(Validation!$O$22:$S$26, MATCH($Q12,Validation!$M$22:$M$26,0),MATCH(H12,Validation!$O$20:$S$20,0)),Validation!$I$11:$J$35,2,FALSE), "")</f>
        <v>Moderate</v>
      </c>
      <c r="T12" s="68" t="str">
        <f>IFERROR(VLOOKUP(INDEX(Validation!$O$22:$S$26, MATCH($Q12,Validation!$M$22:$M$26,0),MATCH(I12,Validation!$O$20:$S$20,0)),Validation!$I$11:$J$35,2,FALSE), "")</f>
        <v>Moderate</v>
      </c>
      <c r="U12" s="68" t="str">
        <f>IFERROR(VLOOKUP(INDEX(Validation!$O$22:$S$26, MATCH($Q12,Validation!$M$22:$M$26,0),MATCH(J12,Validation!$O$20:$S$20,0)),Validation!$I$11:$J$35,2,FALSE), "")</f>
        <v>Moderate</v>
      </c>
      <c r="V12" s="68" t="str">
        <f>IFERROR(VLOOKUP(INDEX(Validation!$O$22:$S$26, MATCH($Q12,Validation!$M$22:$M$26,0),MATCH(K12,Validation!$O$20:$S$20,0)),Validation!$I$11:$J$35,2,FALSE), "")</f>
        <v>Moderate</v>
      </c>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row>
    <row r="13" spans="1:64" ht="92.25" customHeight="1" x14ac:dyDescent="0.35">
      <c r="A13" s="145" t="s">
        <v>344</v>
      </c>
      <c r="B13" s="146" t="s">
        <v>267</v>
      </c>
      <c r="C13" s="146" t="s">
        <v>308</v>
      </c>
      <c r="D13" s="146" t="s">
        <v>71</v>
      </c>
      <c r="E13" s="148" t="str">
        <f>IF(C13="","",_xlfn.CONCAT("Risk to ",LOWER((_xlfn.CONCAT(C13," due to ",D13)))))</f>
        <v>Risk to agriculture/ livestock due to increased fire weather</v>
      </c>
      <c r="F13" s="149" t="s">
        <v>345</v>
      </c>
      <c r="G13" s="71" t="s">
        <v>38</v>
      </c>
      <c r="H13" s="71" t="s">
        <v>34</v>
      </c>
      <c r="I13" s="71" t="s">
        <v>34</v>
      </c>
      <c r="J13" s="71" t="s">
        <v>35</v>
      </c>
      <c r="K13" s="71" t="s">
        <v>51</v>
      </c>
      <c r="L13" s="42" t="s">
        <v>346</v>
      </c>
      <c r="M13" s="64" t="s">
        <v>35</v>
      </c>
      <c r="N13" s="79" t="s">
        <v>347</v>
      </c>
      <c r="O13" s="66" t="s">
        <v>38</v>
      </c>
      <c r="P13" s="80" t="s">
        <v>348</v>
      </c>
      <c r="Q13" s="68" t="str">
        <f>IFERROR(VLOOKUP(INDEX(Validation!$O$12:$S$16, MATCH(O13,Validation!$M$12:$M$16,0),MATCH($M13,Validation!$O$10:$S$10,0)),Validation!$F$11:$G$35,2,FALSE), "")</f>
        <v>High</v>
      </c>
      <c r="R13" s="68" t="str">
        <f>IFERROR(VLOOKUP(INDEX(Validation!$O$22:$S$26, MATCH($Q13,Validation!$M$22:$M$26,0),MATCH(G13,Validation!$O$20:$S$20,0)),Validation!$I$11:$J$35,2,FALSE), "")</f>
        <v>Low</v>
      </c>
      <c r="S13" s="68" t="str">
        <f>IFERROR(VLOOKUP(INDEX(Validation!$O$22:$S$26, MATCH($Q13,Validation!$M$22:$M$26,0),MATCH(H13,Validation!$O$20:$S$20,0)),Validation!$I$11:$J$35,2,FALSE), "")</f>
        <v>Moderate</v>
      </c>
      <c r="T13" s="68" t="str">
        <f>IFERROR(VLOOKUP(INDEX(Validation!$O$22:$S$26, MATCH($Q13,Validation!$M$22:$M$26,0),MATCH(I13,Validation!$O$20:$S$20,0)),Validation!$I$11:$J$35,2,FALSE), "")</f>
        <v>Moderate</v>
      </c>
      <c r="U13" s="68" t="str">
        <f>IFERROR(VLOOKUP(INDEX(Validation!$O$22:$S$26, MATCH($Q13,Validation!$M$22:$M$26,0),MATCH(J13,Validation!$O$20:$S$20,0)),Validation!$I$11:$J$35,2,FALSE), "")</f>
        <v>High</v>
      </c>
      <c r="V13" s="68" t="str">
        <f>IFERROR(VLOOKUP(INDEX(Validation!$O$22:$S$26, MATCH($Q13,Validation!$M$22:$M$26,0),MATCH(K13,Validation!$O$20:$S$20,0)),Validation!$I$11:$J$35,2,FALSE), "")</f>
        <v>Very High</v>
      </c>
    </row>
    <row r="14" spans="1:64" ht="96" customHeight="1" x14ac:dyDescent="0.35">
      <c r="A14" s="145" t="s">
        <v>349</v>
      </c>
      <c r="B14" s="146" t="s">
        <v>267</v>
      </c>
      <c r="C14" s="146" t="s">
        <v>308</v>
      </c>
      <c r="D14" s="146" t="s">
        <v>350</v>
      </c>
      <c r="E14" s="148" t="str">
        <f t="shared" si="0"/>
        <v>Risk to agriculture/ livestock due to increased pests and diseases</v>
      </c>
      <c r="F14" s="149" t="s">
        <v>351</v>
      </c>
      <c r="G14" s="71" t="s">
        <v>34</v>
      </c>
      <c r="H14" s="71" t="s">
        <v>34</v>
      </c>
      <c r="I14" s="71" t="s">
        <v>34</v>
      </c>
      <c r="J14" s="71" t="s">
        <v>35</v>
      </c>
      <c r="K14" s="71" t="s">
        <v>51</v>
      </c>
      <c r="L14" s="42" t="s">
        <v>352</v>
      </c>
      <c r="M14" s="64" t="s">
        <v>35</v>
      </c>
      <c r="N14" s="79" t="s">
        <v>353</v>
      </c>
      <c r="O14" s="66" t="s">
        <v>60</v>
      </c>
      <c r="P14" s="80" t="s">
        <v>354</v>
      </c>
      <c r="Q14" s="68" t="str">
        <f>IFERROR(VLOOKUP(INDEX(Validation!$O$12:$S$16, MATCH(O14,Validation!$M$12:$M$16,0),MATCH($M14,Validation!$O$10:$S$10,0)),Validation!$F$11:$G$35,2,FALSE), "")</f>
        <v>Moderate</v>
      </c>
      <c r="R14" s="68" t="str">
        <f>IFERROR(VLOOKUP(INDEX(Validation!$O$22:$S$26, MATCH($Q14,Validation!$M$22:$M$26,0),MATCH(G14,Validation!$O$20:$S$20,0)),Validation!$I$11:$J$35,2,FALSE), "")</f>
        <v>Moderate</v>
      </c>
      <c r="S14" s="68" t="str">
        <f>IFERROR(VLOOKUP(INDEX(Validation!$O$22:$S$26, MATCH($Q14,Validation!$M$22:$M$26,0),MATCH(H14,Validation!$O$20:$S$20,0)),Validation!$I$11:$J$35,2,FALSE), "")</f>
        <v>Moderate</v>
      </c>
      <c r="T14" s="68" t="str">
        <f>IFERROR(VLOOKUP(INDEX(Validation!$O$22:$S$26, MATCH($Q14,Validation!$M$22:$M$26,0),MATCH(I14,Validation!$O$20:$S$20,0)),Validation!$I$11:$J$35,2,FALSE), "")</f>
        <v>Moderate</v>
      </c>
      <c r="U14" s="68" t="str">
        <f>IFERROR(VLOOKUP(INDEX(Validation!$O$22:$S$26, MATCH($Q14,Validation!$M$22:$M$26,0),MATCH(J14,Validation!$O$20:$S$20,0)),Validation!$I$11:$J$35,2,FALSE), "")</f>
        <v>Moderate</v>
      </c>
      <c r="V14" s="68" t="str">
        <f>IFERROR(VLOOKUP(INDEX(Validation!$O$22:$S$26, MATCH($Q14,Validation!$M$22:$M$26,0),MATCH(K14,Validation!$O$20:$S$20,0)),Validation!$I$11:$J$35,2,FALSE), "")</f>
        <v>High</v>
      </c>
    </row>
    <row r="15" spans="1:64" x14ac:dyDescent="0.35">
      <c r="A15" s="99"/>
      <c r="B15" s="99"/>
      <c r="C15" s="99"/>
      <c r="D15" s="99"/>
      <c r="E15" s="99"/>
      <c r="F15" s="99"/>
      <c r="G15" s="71"/>
      <c r="H15" s="71"/>
      <c r="I15" s="71"/>
      <c r="J15" s="71"/>
      <c r="K15" s="71"/>
      <c r="L15" s="42"/>
      <c r="M15" s="64"/>
      <c r="N15" s="79"/>
      <c r="O15" s="66"/>
      <c r="P15" s="80"/>
      <c r="Q15" s="68" t="str">
        <f>IFERROR(VLOOKUP(INDEX(Validation!$O$12:$S$16, MATCH(O15,Validation!$M$12:$M$16,0),MATCH($M15,Validation!$O$10:$S$10,0)),Validation!$F$11:$G$35,2,FALSE), "")</f>
        <v/>
      </c>
      <c r="R15" s="68" t="str">
        <f>IFERROR(VLOOKUP(INDEX(Validation!$O$22:$S$26, MATCH($Q15,Validation!$M$22:$M$26,0),MATCH(G15,Validation!$O$20:$S$20,0)),Validation!$I$11:$J$35,2,FALSE), "")</f>
        <v/>
      </c>
      <c r="S15" s="68" t="str">
        <f>IFERROR(VLOOKUP(INDEX(Validation!$O$22:$S$26, MATCH($Q15,Validation!$M$22:$M$26,0),MATCH(H15,Validation!$O$20:$S$20,0)),Validation!$I$11:$J$35,2,FALSE), "")</f>
        <v/>
      </c>
      <c r="T15" s="68" t="str">
        <f>IFERROR(VLOOKUP(INDEX(Validation!$O$22:$S$26, MATCH($Q15,Validation!$M$22:$M$26,0),MATCH(I15,Validation!$O$20:$S$20,0)),Validation!$I$11:$J$35,2,FALSE), "")</f>
        <v/>
      </c>
      <c r="U15" s="68" t="str">
        <f>IFERROR(VLOOKUP(INDEX(Validation!$O$22:$S$26, MATCH($Q15,Validation!$M$22:$M$26,0),MATCH(J15,Validation!$O$20:$S$20,0)),Validation!$I$11:$J$35,2,FALSE), "")</f>
        <v/>
      </c>
      <c r="V15" s="68" t="str">
        <f>IFERROR(VLOOKUP(INDEX(Validation!$O$22:$S$26, MATCH($Q15,Validation!$M$22:$M$26,0),MATCH(K15,Validation!$O$20:$S$20,0)),Validation!$I$11:$J$35,2,FALSE), "")</f>
        <v/>
      </c>
    </row>
    <row r="16" spans="1:64" x14ac:dyDescent="0.35">
      <c r="A16" s="99"/>
      <c r="B16" s="99"/>
      <c r="C16" s="99"/>
      <c r="D16" s="99"/>
      <c r="E16" s="99"/>
      <c r="F16" s="99"/>
      <c r="G16" s="71"/>
      <c r="H16" s="71"/>
      <c r="I16" s="71"/>
      <c r="J16" s="71"/>
      <c r="K16" s="71"/>
      <c r="L16" s="42"/>
      <c r="M16" s="64"/>
      <c r="N16" s="79"/>
      <c r="O16" s="66"/>
      <c r="P16" s="80"/>
      <c r="Q16" s="68" t="str">
        <f>IFERROR(VLOOKUP(INDEX(Validation!$O$12:$S$16, MATCH(O16,Validation!$M$12:$M$16,0),MATCH($M16,Validation!$O$10:$S$10,0)),Validation!$F$11:$G$35,2,FALSE), "")</f>
        <v/>
      </c>
      <c r="R16" s="68" t="str">
        <f>IFERROR(VLOOKUP(INDEX(Validation!$O$22:$S$26, MATCH($Q16,Validation!$M$22:$M$26,0),MATCH(G16,Validation!$O$20:$S$20,0)),Validation!$I$11:$J$35,2,FALSE), "")</f>
        <v/>
      </c>
      <c r="S16" s="68" t="str">
        <f>IFERROR(VLOOKUP(INDEX(Validation!$O$22:$S$26, MATCH($Q16,Validation!$M$22:$M$26,0),MATCH(H16,Validation!$O$20:$S$20,0)),Validation!$I$11:$J$35,2,FALSE), "")</f>
        <v/>
      </c>
      <c r="T16" s="68" t="str">
        <f>IFERROR(VLOOKUP(INDEX(Validation!$O$22:$S$26, MATCH($Q16,Validation!$M$22:$M$26,0),MATCH(I16,Validation!$O$20:$S$20,0)),Validation!$I$11:$J$35,2,FALSE), "")</f>
        <v/>
      </c>
      <c r="U16" s="68" t="str">
        <f>IFERROR(VLOOKUP(INDEX(Validation!$O$22:$S$26, MATCH($Q16,Validation!$M$22:$M$26,0),MATCH(J16,Validation!$O$20:$S$20,0)),Validation!$I$11:$J$35,2,FALSE), "")</f>
        <v/>
      </c>
      <c r="V16" s="68" t="str">
        <f>IFERROR(VLOOKUP(INDEX(Validation!$O$22:$S$26, MATCH($Q16,Validation!$M$22:$M$26,0),MATCH(K16,Validation!$O$20:$S$20,0)),Validation!$I$11:$J$35,2,FALSE), "")</f>
        <v/>
      </c>
    </row>
    <row r="17" spans="1:22" x14ac:dyDescent="0.35">
      <c r="A17" s="99"/>
      <c r="B17" s="99"/>
      <c r="C17" s="99"/>
      <c r="D17" s="99"/>
      <c r="E17" s="99"/>
      <c r="F17" s="99"/>
      <c r="G17" s="71"/>
      <c r="H17" s="71"/>
      <c r="I17" s="71"/>
      <c r="J17" s="71"/>
      <c r="K17" s="71"/>
      <c r="L17" s="42"/>
      <c r="M17" s="64"/>
      <c r="N17" s="76"/>
      <c r="O17" s="66"/>
      <c r="P17" s="67"/>
      <c r="Q17" s="68" t="str">
        <f>IFERROR(VLOOKUP(INDEX(Validation!$O$12:$S$16, MATCH(O17,Validation!$M$12:$M$16,0),MATCH($M17,Validation!$O$10:$S$10,0)),Validation!$F$11:$G$35,2,FALSE), "")</f>
        <v/>
      </c>
      <c r="R17" s="68" t="str">
        <f>IFERROR(VLOOKUP(INDEX(Validation!$O$22:$S$26, MATCH($Q17,Validation!$M$22:$M$26,0),MATCH(G17,Validation!$O$20:$S$20,0)),Validation!$I$11:$J$35,2,FALSE), "")</f>
        <v/>
      </c>
      <c r="S17" s="68" t="str">
        <f>IFERROR(VLOOKUP(INDEX(Validation!$O$22:$S$26, MATCH($Q17,Validation!$M$22:$M$26,0),MATCH(H17,Validation!$O$20:$S$20,0)),Validation!$I$11:$J$35,2,FALSE), "")</f>
        <v/>
      </c>
      <c r="T17" s="68" t="str">
        <f>IFERROR(VLOOKUP(INDEX(Validation!$O$22:$S$26, MATCH($Q17,Validation!$M$22:$M$26,0),MATCH(I17,Validation!$O$20:$S$20,0)),Validation!$I$11:$J$35,2,FALSE), "")</f>
        <v/>
      </c>
      <c r="U17" s="68" t="str">
        <f>IFERROR(VLOOKUP(INDEX(Validation!$O$22:$S$26, MATCH($Q17,Validation!$M$22:$M$26,0),MATCH(J17,Validation!$O$20:$S$20,0)),Validation!$I$11:$J$35,2,FALSE), "")</f>
        <v/>
      </c>
      <c r="V17" s="68" t="str">
        <f>IFERROR(VLOOKUP(INDEX(Validation!$O$22:$S$26, MATCH($Q17,Validation!$M$22:$M$26,0),MATCH(K17,Validation!$O$20:$S$20,0)),Validation!$I$11:$J$35,2,FALSE), "")</f>
        <v/>
      </c>
    </row>
    <row r="18" spans="1:22" x14ac:dyDescent="0.35">
      <c r="A18" s="99"/>
      <c r="B18" s="99"/>
      <c r="C18" s="99"/>
      <c r="D18" s="99"/>
      <c r="E18" s="99"/>
      <c r="F18" s="99"/>
      <c r="G18" s="71"/>
      <c r="H18" s="71"/>
      <c r="I18" s="71"/>
      <c r="J18" s="71"/>
      <c r="K18" s="71"/>
      <c r="L18" s="42"/>
      <c r="M18" s="64"/>
      <c r="N18" s="76"/>
      <c r="O18" s="66"/>
      <c r="P18" s="67"/>
      <c r="Q18" s="68" t="str">
        <f>IFERROR(VLOOKUP(INDEX(Validation!$O$12:$S$16, MATCH(O18,Validation!$M$12:$M$16,0),MATCH($M18,Validation!$O$10:$S$10,0)),Validation!$F$11:$G$35,2,FALSE), "")</f>
        <v/>
      </c>
      <c r="R18" s="68" t="str">
        <f>IFERROR(VLOOKUP(INDEX(Validation!$O$22:$S$26, MATCH($Q18,Validation!$M$22:$M$26,0),MATCH(G18,Validation!$O$20:$S$20,0)),Validation!$I$11:$J$35,2,FALSE), "")</f>
        <v/>
      </c>
      <c r="S18" s="68" t="str">
        <f>IFERROR(VLOOKUP(INDEX(Validation!$O$22:$S$26, MATCH($Q18,Validation!$M$22:$M$26,0),MATCH(H18,Validation!$O$20:$S$20,0)),Validation!$I$11:$J$35,2,FALSE), "")</f>
        <v/>
      </c>
      <c r="T18" s="68" t="str">
        <f>IFERROR(VLOOKUP(INDEX(Validation!$O$22:$S$26, MATCH($Q18,Validation!$M$22:$M$26,0),MATCH(I18,Validation!$O$20:$S$20,0)),Validation!$I$11:$J$35,2,FALSE), "")</f>
        <v/>
      </c>
      <c r="U18" s="68" t="str">
        <f>IFERROR(VLOOKUP(INDEX(Validation!$O$22:$S$26, MATCH($Q18,Validation!$M$22:$M$26,0),MATCH(J18,Validation!$O$20:$S$20,0)),Validation!$I$11:$J$35,2,FALSE), "")</f>
        <v/>
      </c>
      <c r="V18" s="68" t="str">
        <f>IFERROR(VLOOKUP(INDEX(Validation!$O$22:$S$26, MATCH($Q18,Validation!$M$22:$M$26,0),MATCH(K18,Validation!$O$20:$S$20,0)),Validation!$I$11:$J$35,2,FALSE), "")</f>
        <v/>
      </c>
    </row>
    <row r="19" spans="1:22" x14ac:dyDescent="0.35">
      <c r="A19" s="99"/>
      <c r="B19" s="99"/>
      <c r="C19" s="99"/>
      <c r="D19" s="99"/>
      <c r="E19" s="99"/>
      <c r="F19" s="99"/>
      <c r="G19" s="71"/>
      <c r="H19" s="71"/>
      <c r="I19" s="71"/>
      <c r="J19" s="71"/>
      <c r="K19" s="71"/>
      <c r="L19" s="42"/>
      <c r="M19" s="64"/>
      <c r="N19" s="76"/>
      <c r="O19" s="66"/>
      <c r="P19" s="67"/>
      <c r="Q19" s="68" t="str">
        <f>IFERROR(VLOOKUP(INDEX(Validation!$O$12:$S$16, MATCH(O19,Validation!$M$12:$M$16,0),MATCH($M19,Validation!$O$10:$S$10,0)),Validation!$F$11:$G$35,2,FALSE), "")</f>
        <v/>
      </c>
      <c r="R19" s="68" t="str">
        <f>IFERROR(VLOOKUP(INDEX(Validation!$O$22:$S$26, MATCH($Q19,Validation!$M$22:$M$26,0),MATCH(G19,Validation!$O$20:$S$20,0)),Validation!$I$11:$J$35,2,FALSE), "")</f>
        <v/>
      </c>
      <c r="S19" s="68" t="str">
        <f>IFERROR(VLOOKUP(INDEX(Validation!$O$22:$S$26, MATCH($Q19,Validation!$M$22:$M$26,0),MATCH(H19,Validation!$O$20:$S$20,0)),Validation!$I$11:$J$35,2,FALSE), "")</f>
        <v/>
      </c>
      <c r="T19" s="68" t="str">
        <f>IFERROR(VLOOKUP(INDEX(Validation!$O$22:$S$26, MATCH($Q19,Validation!$M$22:$M$26,0),MATCH(I19,Validation!$O$20:$S$20,0)),Validation!$I$11:$J$35,2,FALSE), "")</f>
        <v/>
      </c>
      <c r="U19" s="68" t="str">
        <f>IFERROR(VLOOKUP(INDEX(Validation!$O$22:$S$26, MATCH($Q19,Validation!$M$22:$M$26,0),MATCH(J19,Validation!$O$20:$S$20,0)),Validation!$I$11:$J$35,2,FALSE), "")</f>
        <v/>
      </c>
      <c r="V19" s="68" t="str">
        <f>IFERROR(VLOOKUP(INDEX(Validation!$O$22:$S$26, MATCH($Q19,Validation!$M$22:$M$26,0),MATCH(K19,Validation!$O$20:$S$20,0)),Validation!$I$11:$J$35,2,FALSE), "")</f>
        <v/>
      </c>
    </row>
    <row r="20" spans="1:22" x14ac:dyDescent="0.35">
      <c r="A20" s="99"/>
      <c r="B20" s="99"/>
      <c r="C20" s="99"/>
      <c r="D20" s="99"/>
      <c r="E20" s="99"/>
      <c r="F20" s="99"/>
      <c r="G20" s="71"/>
      <c r="H20" s="71"/>
      <c r="I20" s="71"/>
      <c r="J20" s="71"/>
      <c r="K20" s="71"/>
      <c r="L20" s="42"/>
      <c r="M20" s="64"/>
      <c r="N20" s="76"/>
      <c r="O20" s="66"/>
      <c r="P20" s="67"/>
      <c r="Q20" s="68" t="str">
        <f>IFERROR(VLOOKUP(INDEX(Validation!$O$12:$S$16, MATCH(O20,Validation!$M$12:$M$16,0),MATCH($M20,Validation!$O$10:$S$10,0)),Validation!$F$11:$G$35,2,FALSE), "")</f>
        <v/>
      </c>
      <c r="R20" s="68" t="str">
        <f>IFERROR(VLOOKUP(INDEX(Validation!$O$22:$S$26, MATCH($Q20,Validation!$M$22:$M$26,0),MATCH(G20,Validation!$O$20:$S$20,0)),Validation!$I$11:$J$35,2,FALSE), "")</f>
        <v/>
      </c>
      <c r="S20" s="68" t="str">
        <f>IFERROR(VLOOKUP(INDEX(Validation!$O$22:$S$26, MATCH($Q20,Validation!$M$22:$M$26,0),MATCH(H20,Validation!$O$20:$S$20,0)),Validation!$I$11:$J$35,2,FALSE), "")</f>
        <v/>
      </c>
      <c r="T20" s="68" t="str">
        <f>IFERROR(VLOOKUP(INDEX(Validation!$O$22:$S$26, MATCH($Q20,Validation!$M$22:$M$26,0),MATCH(I20,Validation!$O$20:$S$20,0)),Validation!$I$11:$J$35,2,FALSE), "")</f>
        <v/>
      </c>
      <c r="U20" s="68" t="str">
        <f>IFERROR(VLOOKUP(INDEX(Validation!$O$22:$S$26, MATCH($Q20,Validation!$M$22:$M$26,0),MATCH(J20,Validation!$O$20:$S$20,0)),Validation!$I$11:$J$35,2,FALSE), "")</f>
        <v/>
      </c>
      <c r="V20" s="68" t="str">
        <f>IFERROR(VLOOKUP(INDEX(Validation!$O$22:$S$26, MATCH($Q20,Validation!$M$22:$M$26,0),MATCH(K20,Validation!$O$20:$S$20,0)),Validation!$I$11:$J$35,2,FALSE), "")</f>
        <v/>
      </c>
    </row>
    <row r="21" spans="1:22" x14ac:dyDescent="0.35">
      <c r="A21" s="99"/>
      <c r="B21" s="99"/>
      <c r="C21" s="99"/>
      <c r="D21" s="99"/>
      <c r="E21" s="99"/>
      <c r="F21" s="99"/>
      <c r="G21" s="71"/>
      <c r="H21" s="71"/>
      <c r="I21" s="71"/>
      <c r="J21" s="71"/>
      <c r="K21" s="71"/>
      <c r="L21" s="42"/>
      <c r="M21" s="64"/>
      <c r="N21" s="76"/>
      <c r="O21" s="66"/>
      <c r="P21" s="67"/>
      <c r="Q21" s="68" t="str">
        <f>IFERROR(VLOOKUP(INDEX(Validation!$O$12:$S$16, MATCH(O21,Validation!$M$12:$M$16,0),MATCH($M21,Validation!$O$10:$S$10,0)),Validation!$F$11:$G$35,2,FALSE), "")</f>
        <v/>
      </c>
      <c r="R21" s="68" t="str">
        <f>IFERROR(VLOOKUP(INDEX(Validation!$O$22:$S$26, MATCH($Q21,Validation!$M$22:$M$26,0),MATCH(G21,Validation!$O$20:$S$20,0)),Validation!$I$11:$J$35,2,FALSE), "")</f>
        <v/>
      </c>
      <c r="S21" s="68" t="str">
        <f>IFERROR(VLOOKUP(INDEX(Validation!$O$22:$S$26, MATCH($Q21,Validation!$M$22:$M$26,0),MATCH(H21,Validation!$O$20:$S$20,0)),Validation!$I$11:$J$35,2,FALSE), "")</f>
        <v/>
      </c>
      <c r="T21" s="68" t="str">
        <f>IFERROR(VLOOKUP(INDEX(Validation!$O$22:$S$26, MATCH($Q21,Validation!$M$22:$M$26,0),MATCH(I21,Validation!$O$20:$S$20,0)),Validation!$I$11:$J$35,2,FALSE), "")</f>
        <v/>
      </c>
      <c r="U21" s="68" t="str">
        <f>IFERROR(VLOOKUP(INDEX(Validation!$O$22:$S$26, MATCH($Q21,Validation!$M$22:$M$26,0),MATCH(J21,Validation!$O$20:$S$20,0)),Validation!$I$11:$J$35,2,FALSE), "")</f>
        <v/>
      </c>
      <c r="V21" s="68" t="str">
        <f>IFERROR(VLOOKUP(INDEX(Validation!$O$22:$S$26, MATCH($Q21,Validation!$M$22:$M$26,0),MATCH(K21,Validation!$O$20:$S$20,0)),Validation!$I$11:$J$35,2,FALSE), "")</f>
        <v/>
      </c>
    </row>
    <row r="22" spans="1:22" x14ac:dyDescent="0.35">
      <c r="A22" s="99"/>
      <c r="B22" s="99"/>
      <c r="C22" s="99"/>
      <c r="D22" s="99"/>
      <c r="E22" s="99"/>
      <c r="F22" s="99"/>
      <c r="G22" s="71"/>
      <c r="H22" s="71"/>
      <c r="I22" s="71"/>
      <c r="J22" s="71"/>
      <c r="K22" s="71"/>
      <c r="L22" s="63"/>
      <c r="M22" s="64"/>
      <c r="N22" s="107"/>
      <c r="O22" s="66"/>
      <c r="P22" s="67"/>
      <c r="R22" s="68" t="s">
        <v>96</v>
      </c>
      <c r="S22" s="68" t="s">
        <v>96</v>
      </c>
      <c r="T22" s="68" t="s">
        <v>96</v>
      </c>
      <c r="U22" s="68" t="s">
        <v>96</v>
      </c>
      <c r="V22" s="68" t="s">
        <v>96</v>
      </c>
    </row>
    <row r="23" spans="1:22" x14ac:dyDescent="0.35">
      <c r="A23" s="99"/>
      <c r="B23" s="99"/>
      <c r="C23" s="99"/>
      <c r="D23" s="99"/>
      <c r="E23" s="99"/>
      <c r="F23" s="99"/>
      <c r="G23" s="71"/>
      <c r="H23" s="71"/>
      <c r="I23" s="71"/>
      <c r="J23" s="71"/>
      <c r="K23" s="71"/>
      <c r="L23" s="63"/>
      <c r="M23" s="64"/>
      <c r="N23" s="107"/>
      <c r="O23" s="66"/>
      <c r="P23" s="67"/>
      <c r="R23" s="68" t="s">
        <v>96</v>
      </c>
      <c r="S23" s="68" t="s">
        <v>96</v>
      </c>
      <c r="T23" s="68" t="s">
        <v>96</v>
      </c>
      <c r="U23" s="68" t="s">
        <v>96</v>
      </c>
      <c r="V23" s="68" t="s">
        <v>96</v>
      </c>
    </row>
    <row r="24" spans="1:22" x14ac:dyDescent="0.35">
      <c r="A24" s="99"/>
      <c r="B24" s="99"/>
      <c r="C24" s="99"/>
      <c r="D24" s="99"/>
      <c r="E24" s="99"/>
      <c r="F24" s="99"/>
      <c r="G24" s="71"/>
      <c r="H24" s="71"/>
      <c r="I24" s="71"/>
      <c r="J24" s="71"/>
      <c r="K24" s="71"/>
      <c r="L24" s="63"/>
      <c r="M24" s="64"/>
      <c r="N24" s="107"/>
      <c r="O24" s="66"/>
      <c r="P24" s="67"/>
      <c r="R24" s="68" t="s">
        <v>96</v>
      </c>
      <c r="S24" s="68" t="s">
        <v>96</v>
      </c>
      <c r="T24" s="68" t="s">
        <v>96</v>
      </c>
      <c r="U24" s="68" t="s">
        <v>96</v>
      </c>
      <c r="V24" s="68" t="s">
        <v>96</v>
      </c>
    </row>
    <row r="25" spans="1:22" x14ac:dyDescent="0.35">
      <c r="A25" s="99"/>
      <c r="B25" s="99"/>
      <c r="C25" s="99"/>
      <c r="D25" s="99"/>
      <c r="E25" s="99"/>
      <c r="F25" s="99"/>
      <c r="G25" s="71"/>
      <c r="H25" s="71"/>
      <c r="I25" s="71"/>
      <c r="J25" s="71"/>
      <c r="K25" s="71"/>
      <c r="L25" s="63"/>
      <c r="M25" s="64"/>
      <c r="N25" s="107"/>
      <c r="O25" s="66"/>
      <c r="P25" s="67"/>
      <c r="R25" s="68" t="s">
        <v>96</v>
      </c>
      <c r="S25" s="68" t="s">
        <v>96</v>
      </c>
      <c r="T25" s="68" t="s">
        <v>96</v>
      </c>
      <c r="U25" s="68" t="s">
        <v>96</v>
      </c>
      <c r="V25" s="68" t="s">
        <v>96</v>
      </c>
    </row>
    <row r="26" spans="1:22" x14ac:dyDescent="0.35">
      <c r="A26" s="99"/>
      <c r="B26" s="99"/>
      <c r="C26" s="99"/>
      <c r="D26" s="99"/>
      <c r="E26" s="99"/>
      <c r="F26" s="99"/>
      <c r="G26" s="71"/>
      <c r="H26" s="71"/>
      <c r="I26" s="71"/>
      <c r="J26" s="71"/>
      <c r="K26" s="71"/>
      <c r="L26" s="63"/>
      <c r="M26" s="64"/>
      <c r="N26" s="107"/>
      <c r="O26" s="66"/>
      <c r="P26" s="67"/>
      <c r="R26" s="68" t="s">
        <v>96</v>
      </c>
      <c r="S26" s="68" t="s">
        <v>96</v>
      </c>
      <c r="T26" s="68" t="s">
        <v>96</v>
      </c>
      <c r="U26" s="68" t="s">
        <v>96</v>
      </c>
      <c r="V26" s="68" t="s">
        <v>96</v>
      </c>
    </row>
    <row r="27" spans="1:22" x14ac:dyDescent="0.35">
      <c r="A27" s="99"/>
      <c r="B27" s="99"/>
      <c r="C27" s="99"/>
      <c r="D27" s="99"/>
      <c r="E27" s="99"/>
      <c r="F27" s="99"/>
      <c r="G27" s="71"/>
      <c r="H27" s="71"/>
      <c r="I27" s="71"/>
      <c r="J27" s="71"/>
      <c r="K27" s="71"/>
      <c r="L27" s="63"/>
      <c r="M27" s="64"/>
      <c r="N27" s="107"/>
      <c r="O27" s="66"/>
      <c r="P27" s="67"/>
      <c r="R27" s="68" t="s">
        <v>96</v>
      </c>
      <c r="S27" s="68" t="s">
        <v>96</v>
      </c>
      <c r="T27" s="68" t="s">
        <v>96</v>
      </c>
      <c r="U27" s="68" t="s">
        <v>96</v>
      </c>
      <c r="V27" s="68" t="s">
        <v>96</v>
      </c>
    </row>
    <row r="28" spans="1:22" x14ac:dyDescent="0.35">
      <c r="A28" s="99"/>
      <c r="B28" s="99"/>
      <c r="C28" s="99"/>
      <c r="D28" s="99"/>
      <c r="E28" s="99"/>
      <c r="F28" s="99"/>
      <c r="G28" s="71"/>
      <c r="H28" s="71"/>
      <c r="I28" s="71"/>
      <c r="J28" s="71"/>
      <c r="K28" s="71"/>
      <c r="L28" s="63"/>
      <c r="M28" s="64"/>
      <c r="N28" s="107"/>
      <c r="O28" s="66"/>
      <c r="P28" s="67"/>
      <c r="R28" s="68" t="s">
        <v>96</v>
      </c>
      <c r="S28" s="68" t="s">
        <v>96</v>
      </c>
      <c r="T28" s="68" t="s">
        <v>96</v>
      </c>
      <c r="U28" s="68" t="s">
        <v>96</v>
      </c>
      <c r="V28" s="68" t="s">
        <v>96</v>
      </c>
    </row>
    <row r="29" spans="1:22" x14ac:dyDescent="0.35">
      <c r="A29" s="99"/>
      <c r="B29" s="99"/>
      <c r="C29" s="99"/>
      <c r="D29" s="99"/>
      <c r="E29" s="99"/>
      <c r="F29" s="99"/>
      <c r="G29" s="71"/>
      <c r="H29" s="71"/>
      <c r="I29" s="71"/>
      <c r="J29" s="71"/>
      <c r="K29" s="71"/>
      <c r="L29" s="63"/>
      <c r="M29" s="64"/>
      <c r="N29" s="107"/>
      <c r="O29" s="66"/>
      <c r="P29" s="67"/>
      <c r="R29" s="68" t="s">
        <v>96</v>
      </c>
      <c r="S29" s="68" t="s">
        <v>96</v>
      </c>
      <c r="T29" s="68" t="s">
        <v>96</v>
      </c>
      <c r="U29" s="68" t="s">
        <v>96</v>
      </c>
      <c r="V29" s="68" t="s">
        <v>96</v>
      </c>
    </row>
    <row r="30" spans="1:22" x14ac:dyDescent="0.35">
      <c r="A30" s="99"/>
      <c r="B30" s="99"/>
      <c r="C30" s="99"/>
      <c r="D30" s="99"/>
      <c r="E30" s="99"/>
      <c r="F30" s="99"/>
      <c r="G30" s="71"/>
      <c r="H30" s="71"/>
      <c r="I30" s="71"/>
      <c r="J30" s="71"/>
      <c r="K30" s="71"/>
      <c r="L30" s="63"/>
      <c r="M30" s="64"/>
      <c r="N30" s="107"/>
      <c r="O30" s="66"/>
      <c r="P30" s="67"/>
      <c r="R30" s="68" t="s">
        <v>96</v>
      </c>
      <c r="S30" s="68" t="s">
        <v>96</v>
      </c>
      <c r="T30" s="68" t="s">
        <v>96</v>
      </c>
      <c r="U30" s="68" t="s">
        <v>96</v>
      </c>
      <c r="V30" s="68" t="s">
        <v>96</v>
      </c>
    </row>
    <row r="31" spans="1:22" x14ac:dyDescent="0.35">
      <c r="A31" s="99"/>
      <c r="B31" s="99"/>
      <c r="C31" s="99"/>
      <c r="D31" s="99"/>
      <c r="E31" s="99"/>
      <c r="F31" s="99"/>
      <c r="G31" s="71"/>
      <c r="H31" s="71"/>
      <c r="I31" s="71"/>
      <c r="J31" s="71"/>
      <c r="K31" s="71"/>
      <c r="L31" s="63"/>
      <c r="M31" s="64"/>
      <c r="N31" s="107"/>
      <c r="O31" s="66"/>
      <c r="P31" s="67"/>
      <c r="R31" s="68" t="s">
        <v>96</v>
      </c>
      <c r="S31" s="68" t="s">
        <v>96</v>
      </c>
      <c r="T31" s="68" t="s">
        <v>96</v>
      </c>
      <c r="U31" s="68" t="s">
        <v>96</v>
      </c>
      <c r="V31" s="68" t="s">
        <v>96</v>
      </c>
    </row>
    <row r="32" spans="1:22" x14ac:dyDescent="0.35">
      <c r="A32" s="99"/>
      <c r="B32" s="99"/>
      <c r="C32" s="99"/>
      <c r="D32" s="99"/>
      <c r="E32" s="99"/>
      <c r="F32" s="99"/>
      <c r="G32" s="71"/>
      <c r="H32" s="71"/>
      <c r="I32" s="71"/>
      <c r="J32" s="71"/>
      <c r="K32" s="71"/>
      <c r="L32" s="63"/>
      <c r="M32" s="64"/>
      <c r="N32" s="107"/>
      <c r="O32" s="66"/>
      <c r="P32" s="67"/>
      <c r="R32" s="68" t="s">
        <v>96</v>
      </c>
      <c r="S32" s="68" t="s">
        <v>96</v>
      </c>
      <c r="T32" s="68" t="s">
        <v>96</v>
      </c>
      <c r="U32" s="68" t="s">
        <v>96</v>
      </c>
      <c r="V32" s="68" t="s">
        <v>96</v>
      </c>
    </row>
    <row r="33" spans="1:22" x14ac:dyDescent="0.35">
      <c r="A33" s="99"/>
      <c r="B33" s="99"/>
      <c r="C33" s="99"/>
      <c r="D33" s="99"/>
      <c r="E33" s="99"/>
      <c r="F33" s="99"/>
      <c r="G33" s="71"/>
      <c r="H33" s="71"/>
      <c r="I33" s="71"/>
      <c r="J33" s="71"/>
      <c r="K33" s="71"/>
      <c r="L33" s="63"/>
      <c r="M33" s="64"/>
      <c r="N33" s="107"/>
      <c r="O33" s="66"/>
      <c r="P33" s="67"/>
      <c r="R33" s="68" t="s">
        <v>96</v>
      </c>
      <c r="S33" s="68" t="s">
        <v>96</v>
      </c>
      <c r="T33" s="68" t="s">
        <v>96</v>
      </c>
      <c r="U33" s="68" t="s">
        <v>96</v>
      </c>
      <c r="V33" s="68" t="s">
        <v>96</v>
      </c>
    </row>
    <row r="34" spans="1:22" x14ac:dyDescent="0.35">
      <c r="A34" s="99"/>
      <c r="B34" s="99"/>
      <c r="C34" s="99"/>
      <c r="D34" s="99"/>
      <c r="E34" s="99"/>
      <c r="F34" s="99"/>
      <c r="G34" s="71"/>
      <c r="H34" s="71"/>
      <c r="I34" s="71"/>
      <c r="J34" s="71"/>
      <c r="K34" s="71"/>
      <c r="L34" s="63"/>
      <c r="M34" s="64"/>
      <c r="N34" s="107"/>
      <c r="O34" s="66"/>
      <c r="P34" s="67"/>
      <c r="R34" s="68" t="s">
        <v>96</v>
      </c>
      <c r="S34" s="68" t="s">
        <v>96</v>
      </c>
      <c r="T34" s="68" t="s">
        <v>96</v>
      </c>
      <c r="U34" s="68" t="s">
        <v>96</v>
      </c>
      <c r="V34" s="68" t="s">
        <v>96</v>
      </c>
    </row>
  </sheetData>
  <mergeCells count="17">
    <mergeCell ref="P4:P5"/>
    <mergeCell ref="A4:A5"/>
    <mergeCell ref="B4:B5"/>
    <mergeCell ref="C4:C5"/>
    <mergeCell ref="D4:D5"/>
    <mergeCell ref="E4:E5"/>
    <mergeCell ref="F4:F5"/>
    <mergeCell ref="G4:K4"/>
    <mergeCell ref="L4:L5"/>
    <mergeCell ref="M4:M5"/>
    <mergeCell ref="N4:N5"/>
    <mergeCell ref="O4:O5"/>
    <mergeCell ref="Q4:Q5"/>
    <mergeCell ref="R4:V4"/>
    <mergeCell ref="W4:W5"/>
    <mergeCell ref="X4:X5"/>
    <mergeCell ref="Y4:Y5"/>
  </mergeCells>
  <conditionalFormatting sqref="Q6:Q21">
    <cfRule type="expression" dxfId="145" priority="1">
      <formula>Q6= "Extreme"</formula>
    </cfRule>
    <cfRule type="expression" dxfId="144" priority="2">
      <formula>Q6= "High"</formula>
    </cfRule>
    <cfRule type="expression" dxfId="143" priority="3">
      <formula>Q6= "Moderate"</formula>
    </cfRule>
    <cfRule type="expression" dxfId="142" priority="4">
      <formula>Q6= "Low"</formula>
    </cfRule>
  </conditionalFormatting>
  <conditionalFormatting sqref="R6:V21">
    <cfRule type="expression" dxfId="141" priority="6">
      <formula>R6= "Very High"</formula>
    </cfRule>
    <cfRule type="expression" dxfId="140" priority="7">
      <formula>R6= "High"</formula>
    </cfRule>
    <cfRule type="expression" dxfId="139" priority="8">
      <formula>R6= "Moderate"</formula>
    </cfRule>
    <cfRule type="expression" dxfId="138" priority="9">
      <formula>R6= "Low"</formula>
    </cfRule>
  </conditionalFormatting>
  <conditionalFormatting sqref="R6:V34">
    <cfRule type="expression" dxfId="137" priority="5">
      <formula>R6="Very low"</formula>
    </cfRule>
  </conditionalFormatting>
  <conditionalFormatting sqref="R22:V34">
    <cfRule type="expression" dxfId="136" priority="10">
      <formula>R22= "Extreme"</formula>
    </cfRule>
    <cfRule type="expression" dxfId="135" priority="11">
      <formula>R22= "High"</formula>
    </cfRule>
    <cfRule type="expression" dxfId="134" priority="12">
      <formula>R22= "Moderate"</formula>
    </cfRule>
    <cfRule type="expression" dxfId="133" priority="13">
      <formula>R22= "Low"</formula>
    </cfRule>
  </conditionalFormatting>
  <pageMargins left="0.70866141732283472" right="0.70866141732283472" top="0.74803149606299213" bottom="0.74803149606299213" header="0.31496062992125984" footer="0.31496062992125984"/>
  <pageSetup paperSize="8" scale="52" fitToHeight="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4804BC3-48AD-4871-ABC3-D39737BE2E9C}">
          <x14:formula1>
            <xm:f>Validation!$B$4:$B$7</xm:f>
          </x14:formula1>
          <xm:sqref>G22:K34</xm:sqref>
        </x14:dataValidation>
        <x14:dataValidation type="list" allowBlank="1" showInputMessage="1" showErrorMessage="1" xr:uid="{B5E6FE2A-69B7-4ACB-9C16-65E5373019AA}">
          <x14:formula1>
            <xm:f>Validation!$B$25:$B$28</xm:f>
          </x14:formula1>
          <xm:sqref>M22:M34</xm:sqref>
        </x14:dataValidation>
        <x14:dataValidation type="list" allowBlank="1" showInputMessage="1" showErrorMessage="1" xr:uid="{2A80C9DE-646D-44D7-A607-544E92246D4D}">
          <x14:formula1>
            <xm:f>Validation!$B$19:$B$22</xm:f>
          </x14:formula1>
          <xm:sqref>O22:O34</xm:sqref>
        </x14:dataValidation>
        <x14:dataValidation type="list" allowBlank="1" showInputMessage="1" showErrorMessage="1" xr:uid="{2EF4EA3E-009B-4116-A967-C8DF1D577B7D}">
          <x14:formula1>
            <xm:f>Validation!$B$18:$B$22</xm:f>
          </x14:formula1>
          <xm:sqref>O15:O21 O6:O14</xm:sqref>
        </x14:dataValidation>
        <x14:dataValidation type="list" allowBlank="1" showInputMessage="1" showErrorMessage="1" xr:uid="{860AE82F-00EF-4268-93CA-CD5C605C8A92}">
          <x14:formula1>
            <xm:f>Validation!$B$25:$B$29</xm:f>
          </x14:formula1>
          <xm:sqref>M15:M21 M6:M14</xm:sqref>
        </x14:dataValidation>
        <x14:dataValidation type="list" allowBlank="1" showInputMessage="1" showErrorMessage="1" xr:uid="{5884A21C-BCC9-4035-9046-8325A921AD3A}">
          <x14:formula1>
            <xm:f>Validation!$B$4:$B$8</xm:f>
          </x14:formula1>
          <xm:sqref>G15:K21 G6:K14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14B7713B31154EBCEB676A2BAB22DD" ma:contentTypeVersion="11" ma:contentTypeDescription="Create a new document." ma:contentTypeScope="" ma:versionID="857126ec19aa8da86d9b5fc4aca94ba7">
  <xsd:schema xmlns:xsd="http://www.w3.org/2001/XMLSchema" xmlns:xs="http://www.w3.org/2001/XMLSchema" xmlns:p="http://schemas.microsoft.com/office/2006/metadata/properties" xmlns:ns2="209381f8-60d9-4c90-a4f4-848c1ae8a3d9" xmlns:ns3="36c4d0bc-22e2-4fd4-aaf4-9fe17d83f169" targetNamespace="http://schemas.microsoft.com/office/2006/metadata/properties" ma:root="true" ma:fieldsID="f222a49e054027c7f9cc108d1ce2cda4" ns2:_="" ns3:_="">
    <xsd:import namespace="209381f8-60d9-4c90-a4f4-848c1ae8a3d9"/>
    <xsd:import namespace="36c4d0bc-22e2-4fd4-aaf4-9fe17d83f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381f8-60d9-4c90-a4f4-848c1ae8a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d4182a5-e9ec-48e2-9259-f5b9779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c4d0bc-22e2-4fd4-aaf4-9fe17d83f16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c6f299-4109-4d11-8c9d-4c6ff7ab2a8c}" ma:internalName="TaxCatchAll" ma:showField="CatchAllData" ma:web="36c4d0bc-22e2-4fd4-aaf4-9fe17d83f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9381f8-60d9-4c90-a4f4-848c1ae8a3d9">
      <Terms xmlns="http://schemas.microsoft.com/office/infopath/2007/PartnerControls"/>
    </lcf76f155ced4ddcb4097134ff3c332f>
    <TaxCatchAll xmlns="36c4d0bc-22e2-4fd4-aaf4-9fe17d83f169" xsi:nil="true"/>
  </documentManagement>
</p:properties>
</file>

<file path=customXml/itemProps1.xml><?xml version="1.0" encoding="utf-8"?>
<ds:datastoreItem xmlns:ds="http://schemas.openxmlformats.org/officeDocument/2006/customXml" ds:itemID="{1C155116-C7F6-4490-8610-D6CCD131D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381f8-60d9-4c90-a4f4-848c1ae8a3d9"/>
    <ds:schemaRef ds:uri="36c4d0bc-22e2-4fd4-aaf4-9fe17d83f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BF5010-4EE5-4029-B3C1-FD8361B96331}">
  <ds:schemaRefs>
    <ds:schemaRef ds:uri="http://schemas.microsoft.com/sharepoint/v3/contenttype/forms"/>
  </ds:schemaRefs>
</ds:datastoreItem>
</file>

<file path=customXml/itemProps3.xml><?xml version="1.0" encoding="utf-8"?>
<ds:datastoreItem xmlns:ds="http://schemas.openxmlformats.org/officeDocument/2006/customXml" ds:itemID="{BA696612-65ED-4E92-A67E-2D7838B97FEE}">
  <ds:schemaRefs>
    <ds:schemaRef ds:uri="http://schemas.microsoft.com/office/2006/metadata/properties"/>
    <ds:schemaRef ds:uri="http://schemas.microsoft.com/office/infopath/2007/PartnerControls"/>
    <ds:schemaRef ds:uri="209381f8-60d9-4c90-a4f4-848c1ae8a3d9"/>
    <ds:schemaRef ds:uri="36c4d0bc-22e2-4fd4-aaf4-9fe17d83f1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36</vt:i4>
      </vt:variant>
    </vt:vector>
  </HeadingPairs>
  <TitlesOfParts>
    <vt:vector size="60" baseType="lpstr">
      <vt:lpstr>Instructions</vt:lpstr>
      <vt:lpstr>BOP Projections summary</vt:lpstr>
      <vt:lpstr>Freshwater Ecosystems</vt:lpstr>
      <vt:lpstr>Terrestrial Ecosystems</vt:lpstr>
      <vt:lpstr>Coastal &amp; Marine Ecosystems</vt:lpstr>
      <vt:lpstr>Biosecurity</vt:lpstr>
      <vt:lpstr>Health</vt:lpstr>
      <vt:lpstr>Fisheries</vt:lpstr>
      <vt:lpstr>Agriculture</vt:lpstr>
      <vt:lpstr>Horticulture</vt:lpstr>
      <vt:lpstr>Forestry</vt:lpstr>
      <vt:lpstr>Tourism</vt:lpstr>
      <vt:lpstr>Water Source &amp; Water Quality</vt:lpstr>
      <vt:lpstr>Flood Management</vt:lpstr>
      <vt:lpstr>3 Waters</vt:lpstr>
      <vt:lpstr>Telecoms</vt:lpstr>
      <vt:lpstr>Energy</vt:lpstr>
      <vt:lpstr>Roads &amp; Rail</vt:lpstr>
      <vt:lpstr>Airports &amp; Port</vt:lpstr>
      <vt:lpstr>Waste management</vt:lpstr>
      <vt:lpstr>Property &amp; Open Spaces</vt:lpstr>
      <vt:lpstr>Lists</vt:lpstr>
      <vt:lpstr>Validation</vt:lpstr>
      <vt:lpstr>WDC Risk Framework</vt:lpstr>
      <vt:lpstr>'3 Waters'!Print_Area</vt:lpstr>
      <vt:lpstr>Agriculture!Print_Area</vt:lpstr>
      <vt:lpstr>'Airports &amp; Port'!Print_Area</vt:lpstr>
      <vt:lpstr>Biosecurity!Print_Area</vt:lpstr>
      <vt:lpstr>'Coastal &amp; Marine Ecosystems'!Print_Area</vt:lpstr>
      <vt:lpstr>Energy!Print_Area</vt:lpstr>
      <vt:lpstr>Fisheries!Print_Area</vt:lpstr>
      <vt:lpstr>'Flood Management'!Print_Area</vt:lpstr>
      <vt:lpstr>Forestry!Print_Area</vt:lpstr>
      <vt:lpstr>'Freshwater Ecosystems'!Print_Area</vt:lpstr>
      <vt:lpstr>Health!Print_Area</vt:lpstr>
      <vt:lpstr>Horticulture!Print_Area</vt:lpstr>
      <vt:lpstr>'Property &amp; Open Spaces'!Print_Area</vt:lpstr>
      <vt:lpstr>'Roads &amp; Rail'!Print_Area</vt:lpstr>
      <vt:lpstr>Telecoms!Print_Area</vt:lpstr>
      <vt:lpstr>'Terrestrial Ecosystems'!Print_Area</vt:lpstr>
      <vt:lpstr>Tourism!Print_Area</vt:lpstr>
      <vt:lpstr>'Waste management'!Print_Area</vt:lpstr>
      <vt:lpstr>'3 Waters'!Print_Titles</vt:lpstr>
      <vt:lpstr>'Airports &amp; Port'!Print_Titles</vt:lpstr>
      <vt:lpstr>'Flood Management'!Print_Titles</vt:lpstr>
      <vt:lpstr>'Freshwater Ecosystems'!Print_Titles</vt:lpstr>
      <vt:lpstr>Horticulture!Print_Titles</vt:lpstr>
      <vt:lpstr>'Property &amp; Open Spaces'!Print_Titles</vt:lpstr>
      <vt:lpstr>'Roads &amp; Rail'!Print_Titles</vt:lpstr>
      <vt:lpstr>'Terrestrial Ecosystems'!Print_Titles</vt:lpstr>
      <vt:lpstr>'Waste management'!Print_Titles</vt:lpstr>
      <vt:lpstr>'3 Waters'!table.risk.IPCC</vt:lpstr>
      <vt:lpstr>v.Exposure</vt:lpstr>
      <vt:lpstr>v.IPCC.adaptcap</vt:lpstr>
      <vt:lpstr>v.IPCC.risk</vt:lpstr>
      <vt:lpstr>v.IPCC.Sensitivity</vt:lpstr>
      <vt:lpstr>v.IPCC.Vul</vt:lpstr>
      <vt:lpstr>v.IPCC.Vul.Code</vt:lpstr>
      <vt:lpstr>v.ISO31000.Consequence</vt:lpstr>
      <vt:lpstr>v.risk.code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Morgan Lindsay</dc:creator>
  <cp:keywords/>
  <dc:description/>
  <cp:lastModifiedBy>Maria Page</cp:lastModifiedBy>
  <cp:revision/>
  <cp:lastPrinted>2025-07-28T21:58:14Z</cp:lastPrinted>
  <dcterms:created xsi:type="dcterms:W3CDTF">2021-05-12T22:50:12Z</dcterms:created>
  <dcterms:modified xsi:type="dcterms:W3CDTF">2025-10-01T21:06:04Z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0x0101003514B7713B31154EBCEB676A2BAB22DD</vt:lpwstr>
  </property>
  <property fmtid="{D5CDD505-2E9C-101B-9397-08002B2CF9AE}" pid="3" name="MediaServiceImageTags">
    <vt:lpwstr/>
  </property>
</Properties>
</file>